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Override4.xml" ContentType="application/vnd.openxmlformats-officedocument.themeOverride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2.xml" ContentType="application/vnd.openxmlformats-officedocument.themeOverrid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heme/themeOverride6.xml" ContentType="application/vnd.openxmlformats-officedocument.themeOverrid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2015"/>
  </bookViews>
  <sheets>
    <sheet name="DIF_1" sheetId="1" r:id="rId1"/>
    <sheet name="DIF_2" sheetId="2" r:id="rId2"/>
    <sheet name="KON-DIF_1" sheetId="3" r:id="rId3"/>
    <sheet name="KON-DIF_2-grubo" sheetId="4" r:id="rId4"/>
    <sheet name="KON-DIF_2-fino" sheetId="5" r:id="rId5"/>
    <sheet name="KON-DIF_2-grubo_UPWIND" sheetId="6" r:id="rId6"/>
  </sheets>
  <calcPr calcId="125725"/>
</workbook>
</file>

<file path=xl/calcChain.xml><?xml version="1.0" encoding="utf-8"?>
<calcChain xmlns="http://schemas.openxmlformats.org/spreadsheetml/2006/main">
  <c r="L31" i="1"/>
  <c r="J31"/>
  <c r="F27"/>
  <c r="D27"/>
  <c r="E22"/>
  <c r="D22"/>
  <c r="C22"/>
  <c r="B23" i="6" l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L21"/>
  <c r="C21"/>
  <c r="C12"/>
  <c r="D9"/>
  <c r="E9" s="1"/>
  <c r="F9" s="1"/>
  <c r="G9" s="1"/>
  <c r="H9" s="1"/>
  <c r="I9" s="1"/>
  <c r="J9" s="1"/>
  <c r="K9" s="1"/>
  <c r="L9" s="1"/>
  <c r="C7"/>
  <c r="C8" s="1"/>
  <c r="D5"/>
  <c r="E5" s="1"/>
  <c r="F5" s="1"/>
  <c r="G5" s="1"/>
  <c r="H5" s="1"/>
  <c r="I5" s="1"/>
  <c r="J5" s="1"/>
  <c r="K5" s="1"/>
  <c r="L5" s="1"/>
  <c r="N4"/>
  <c r="N5" s="1"/>
  <c r="C4"/>
  <c r="C13" s="1"/>
  <c r="O3"/>
  <c r="V17" i="5"/>
  <c r="L25" i="4"/>
  <c r="L17"/>
  <c r="C17" i="3"/>
  <c r="L17"/>
  <c r="L22"/>
  <c r="AB23" i="5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AB24"/>
  <c r="AC24"/>
  <c r="AD24"/>
  <c r="AE24"/>
  <c r="AF24"/>
  <c r="AG24"/>
  <c r="AH24"/>
  <c r="AI24"/>
  <c r="AJ24"/>
  <c r="AK24"/>
  <c r="AL24"/>
  <c r="AM24"/>
  <c r="AN24"/>
  <c r="AO24"/>
  <c r="AP24"/>
  <c r="AQ24"/>
  <c r="AR24"/>
  <c r="AB25"/>
  <c r="AC25"/>
  <c r="AD25"/>
  <c r="AE25"/>
  <c r="AF25"/>
  <c r="AG25"/>
  <c r="AH25"/>
  <c r="AI25"/>
  <c r="AJ25"/>
  <c r="AK25"/>
  <c r="AL25"/>
  <c r="AM25"/>
  <c r="AN25"/>
  <c r="AO25"/>
  <c r="AP25"/>
  <c r="AQ25"/>
  <c r="AB26"/>
  <c r="AC26"/>
  <c r="AD26"/>
  <c r="AE26"/>
  <c r="AF26"/>
  <c r="AG26"/>
  <c r="AH26"/>
  <c r="AI26"/>
  <c r="AJ26"/>
  <c r="AK26"/>
  <c r="AL26"/>
  <c r="AM26"/>
  <c r="AN26"/>
  <c r="AO26"/>
  <c r="AP26"/>
  <c r="AB27"/>
  <c r="AC27"/>
  <c r="AD27"/>
  <c r="AE27"/>
  <c r="AF27"/>
  <c r="AG27"/>
  <c r="AH27"/>
  <c r="AI27"/>
  <c r="AJ27"/>
  <c r="AK27"/>
  <c r="AL27"/>
  <c r="AM27"/>
  <c r="AN27"/>
  <c r="AO27"/>
  <c r="AB28"/>
  <c r="AC28"/>
  <c r="AD28"/>
  <c r="AE28"/>
  <c r="AF28"/>
  <c r="AG28"/>
  <c r="AH28"/>
  <c r="AI28"/>
  <c r="AJ28"/>
  <c r="AK28"/>
  <c r="AL28"/>
  <c r="AM28"/>
  <c r="AN28"/>
  <c r="AB29"/>
  <c r="AC29"/>
  <c r="AD29"/>
  <c r="AE29"/>
  <c r="AF29"/>
  <c r="AG29"/>
  <c r="AH29"/>
  <c r="AI29"/>
  <c r="AJ29"/>
  <c r="AK29"/>
  <c r="AL29"/>
  <c r="AM29"/>
  <c r="AB30"/>
  <c r="AC30"/>
  <c r="AD30"/>
  <c r="AE30"/>
  <c r="AF30"/>
  <c r="AG30"/>
  <c r="AH30"/>
  <c r="AI30"/>
  <c r="AJ30"/>
  <c r="AK30"/>
  <c r="AL30"/>
  <c r="AB31"/>
  <c r="AC31"/>
  <c r="AD31"/>
  <c r="AE31"/>
  <c r="AF31"/>
  <c r="AG31"/>
  <c r="AH31"/>
  <c r="AI31"/>
  <c r="AJ31"/>
  <c r="AK31"/>
  <c r="AB32"/>
  <c r="AC32"/>
  <c r="AD32"/>
  <c r="AE32"/>
  <c r="AF32"/>
  <c r="AG32"/>
  <c r="AH32"/>
  <c r="AI32"/>
  <c r="AJ32"/>
  <c r="AB33"/>
  <c r="AC33"/>
  <c r="AD33"/>
  <c r="AE33"/>
  <c r="AF33"/>
  <c r="AG33"/>
  <c r="AH33"/>
  <c r="AI33"/>
  <c r="AB34"/>
  <c r="AC34"/>
  <c r="AD34"/>
  <c r="AE34"/>
  <c r="AF34"/>
  <c r="AG34"/>
  <c r="AH34"/>
  <c r="AB35"/>
  <c r="AC35"/>
  <c r="AD35"/>
  <c r="AE35"/>
  <c r="AF35"/>
  <c r="AG35"/>
  <c r="AB36"/>
  <c r="AC36"/>
  <c r="AD36"/>
  <c r="AE36"/>
  <c r="AF36"/>
  <c r="AB37"/>
  <c r="AC37"/>
  <c r="AD37"/>
  <c r="AE37"/>
  <c r="AB38"/>
  <c r="AC38"/>
  <c r="AD38"/>
  <c r="AB39"/>
  <c r="AC39"/>
  <c r="AB40"/>
  <c r="AP22"/>
  <c r="AQ22"/>
  <c r="AR22"/>
  <c r="AS22"/>
  <c r="AT22"/>
  <c r="AL22"/>
  <c r="AM22"/>
  <c r="AN22"/>
  <c r="AO22"/>
  <c r="V19"/>
  <c r="C23"/>
  <c r="D23"/>
  <c r="C24" s="1"/>
  <c r="E23"/>
  <c r="F23"/>
  <c r="G23"/>
  <c r="H23"/>
  <c r="I23"/>
  <c r="J23"/>
  <c r="I24" s="1"/>
  <c r="K23"/>
  <c r="L23"/>
  <c r="K24" s="1"/>
  <c r="M23"/>
  <c r="N23"/>
  <c r="M24" s="1"/>
  <c r="O23"/>
  <c r="P23"/>
  <c r="O24" s="1"/>
  <c r="Q23"/>
  <c r="R23"/>
  <c r="Q24" s="1"/>
  <c r="S23"/>
  <c r="T23"/>
  <c r="S24" s="1"/>
  <c r="D24"/>
  <c r="E25" s="1"/>
  <c r="E24"/>
  <c r="F24"/>
  <c r="G25" s="1"/>
  <c r="G24"/>
  <c r="H24"/>
  <c r="I25" s="1"/>
  <c r="J24"/>
  <c r="K25" s="1"/>
  <c r="L26" s="1"/>
  <c r="L24"/>
  <c r="M25" s="1"/>
  <c r="N24"/>
  <c r="O25" s="1"/>
  <c r="P26" s="1"/>
  <c r="P24"/>
  <c r="Q25" s="1"/>
  <c r="R24"/>
  <c r="F25"/>
  <c r="E21"/>
  <c r="F21"/>
  <c r="G21" s="1"/>
  <c r="H21" s="1"/>
  <c r="I21" s="1"/>
  <c r="J21" s="1"/>
  <c r="K21" s="1"/>
  <c r="D21"/>
  <c r="V21"/>
  <c r="M19"/>
  <c r="N19"/>
  <c r="O19"/>
  <c r="P19"/>
  <c r="Q19"/>
  <c r="R19"/>
  <c r="S19"/>
  <c r="T19"/>
  <c r="U19"/>
  <c r="V18"/>
  <c r="L15"/>
  <c r="M15"/>
  <c r="N15"/>
  <c r="O15"/>
  <c r="P15"/>
  <c r="Q15"/>
  <c r="R15"/>
  <c r="S15"/>
  <c r="T15"/>
  <c r="U15"/>
  <c r="L16"/>
  <c r="M16"/>
  <c r="N16"/>
  <c r="O16"/>
  <c r="P16"/>
  <c r="Q16"/>
  <c r="R16"/>
  <c r="S16"/>
  <c r="T16"/>
  <c r="U16"/>
  <c r="V15"/>
  <c r="C13"/>
  <c r="C12"/>
  <c r="M9"/>
  <c r="N9"/>
  <c r="O9" s="1"/>
  <c r="P9" s="1"/>
  <c r="Q9" s="1"/>
  <c r="R9" s="1"/>
  <c r="S9" s="1"/>
  <c r="T9" s="1"/>
  <c r="U9" s="1"/>
  <c r="V9" s="1"/>
  <c r="M7"/>
  <c r="N7"/>
  <c r="O7" s="1"/>
  <c r="M8"/>
  <c r="N8"/>
  <c r="M5"/>
  <c r="N5" s="1"/>
  <c r="O5" s="1"/>
  <c r="P5" s="1"/>
  <c r="Q5" s="1"/>
  <c r="R5" s="1"/>
  <c r="S5" s="1"/>
  <c r="T5" s="1"/>
  <c r="U5" s="1"/>
  <c r="V5" s="1"/>
  <c r="B23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C21"/>
  <c r="D9"/>
  <c r="E9" s="1"/>
  <c r="F9" s="1"/>
  <c r="G9" s="1"/>
  <c r="H9" s="1"/>
  <c r="I9" s="1"/>
  <c r="J9" s="1"/>
  <c r="K9" s="1"/>
  <c r="L9" s="1"/>
  <c r="C7"/>
  <c r="D5"/>
  <c r="E5" s="1"/>
  <c r="F5" s="1"/>
  <c r="G5" s="1"/>
  <c r="H5" s="1"/>
  <c r="I5" s="1"/>
  <c r="J5" s="1"/>
  <c r="K5" s="1"/>
  <c r="L5" s="1"/>
  <c r="C4"/>
  <c r="B23" i="4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L21"/>
  <c r="C21"/>
  <c r="C12"/>
  <c r="D9"/>
  <c r="E9" s="1"/>
  <c r="F9" s="1"/>
  <c r="G9" s="1"/>
  <c r="H9" s="1"/>
  <c r="I9" s="1"/>
  <c r="J9" s="1"/>
  <c r="K9" s="1"/>
  <c r="L9" s="1"/>
  <c r="C7"/>
  <c r="C8" s="1"/>
  <c r="N5"/>
  <c r="N6" s="1"/>
  <c r="E5"/>
  <c r="F5" s="1"/>
  <c r="G5" s="1"/>
  <c r="H5" s="1"/>
  <c r="I5" s="1"/>
  <c r="J5" s="1"/>
  <c r="K5" s="1"/>
  <c r="L5" s="1"/>
  <c r="D5"/>
  <c r="O4"/>
  <c r="N4"/>
  <c r="C4"/>
  <c r="C13" s="1"/>
  <c r="O3"/>
  <c r="O7" i="3"/>
  <c r="O13"/>
  <c r="O12"/>
  <c r="O11"/>
  <c r="O10"/>
  <c r="O9"/>
  <c r="O8"/>
  <c r="O6"/>
  <c r="O5"/>
  <c r="O4"/>
  <c r="O3"/>
  <c r="N5"/>
  <c r="N6" s="1"/>
  <c r="N7" s="1"/>
  <c r="N8" s="1"/>
  <c r="N9" s="1"/>
  <c r="N10" s="1"/>
  <c r="N11" s="1"/>
  <c r="N12" s="1"/>
  <c r="N13" s="1"/>
  <c r="N4"/>
  <c r="C12"/>
  <c r="C4"/>
  <c r="C13" s="1"/>
  <c r="B23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L21"/>
  <c r="C21"/>
  <c r="D9"/>
  <c r="E9" s="1"/>
  <c r="F9" s="1"/>
  <c r="G9" s="1"/>
  <c r="H9" s="1"/>
  <c r="I9" s="1"/>
  <c r="J9" s="1"/>
  <c r="K9" s="1"/>
  <c r="L9" s="1"/>
  <c r="C7"/>
  <c r="D5"/>
  <c r="E5" s="1"/>
  <c r="F5" s="1"/>
  <c r="G5" s="1"/>
  <c r="H5" s="1"/>
  <c r="I5" s="1"/>
  <c r="J5" s="1"/>
  <c r="K5" s="1"/>
  <c r="L5" s="1"/>
  <c r="C6"/>
  <c r="D6" s="1"/>
  <c r="E6" s="1"/>
  <c r="F6" s="1"/>
  <c r="G6" s="1"/>
  <c r="H6" s="1"/>
  <c r="I6" s="1"/>
  <c r="J6" s="1"/>
  <c r="K6" s="1"/>
  <c r="L6" s="1"/>
  <c r="O13" i="2"/>
  <c r="O4"/>
  <c r="O5"/>
  <c r="O6"/>
  <c r="O7"/>
  <c r="O8"/>
  <c r="O9"/>
  <c r="O10"/>
  <c r="O11"/>
  <c r="O12"/>
  <c r="O3"/>
  <c r="N5"/>
  <c r="N6" s="1"/>
  <c r="N7" s="1"/>
  <c r="N8" s="1"/>
  <c r="N9" s="1"/>
  <c r="N10" s="1"/>
  <c r="N11" s="1"/>
  <c r="N12" s="1"/>
  <c r="N13" s="1"/>
  <c r="N4"/>
  <c r="N6" i="6" l="1"/>
  <c r="O5"/>
  <c r="L18"/>
  <c r="L17"/>
  <c r="K16"/>
  <c r="I16"/>
  <c r="G16"/>
  <c r="E16"/>
  <c r="C16"/>
  <c r="K15"/>
  <c r="I15"/>
  <c r="G15"/>
  <c r="E15"/>
  <c r="C18"/>
  <c r="C17"/>
  <c r="J16"/>
  <c r="H16"/>
  <c r="F16"/>
  <c r="D16"/>
  <c r="L15"/>
  <c r="J15"/>
  <c r="H15"/>
  <c r="F15"/>
  <c r="D15"/>
  <c r="D7"/>
  <c r="O4"/>
  <c r="C6"/>
  <c r="D6" s="1"/>
  <c r="E6" s="1"/>
  <c r="F6" s="1"/>
  <c r="G6" s="1"/>
  <c r="H6" s="1"/>
  <c r="I6" s="1"/>
  <c r="J6" s="1"/>
  <c r="K6" s="1"/>
  <c r="L6" s="1"/>
  <c r="N26" i="5"/>
  <c r="O27" s="1"/>
  <c r="J26"/>
  <c r="K27" s="1"/>
  <c r="H26"/>
  <c r="I27" s="1"/>
  <c r="J28" s="1"/>
  <c r="F26"/>
  <c r="H25"/>
  <c r="I26" s="1"/>
  <c r="J25"/>
  <c r="D25"/>
  <c r="E26" s="1"/>
  <c r="C25"/>
  <c r="M27"/>
  <c r="N28" s="1"/>
  <c r="R25"/>
  <c r="P25"/>
  <c r="N25"/>
  <c r="O26" s="1"/>
  <c r="L25"/>
  <c r="L21"/>
  <c r="P7"/>
  <c r="O8"/>
  <c r="C8"/>
  <c r="D7"/>
  <c r="D8" s="1"/>
  <c r="C17"/>
  <c r="J16"/>
  <c r="H16"/>
  <c r="F16"/>
  <c r="D16"/>
  <c r="J15"/>
  <c r="H15"/>
  <c r="F15"/>
  <c r="D15"/>
  <c r="C18"/>
  <c r="K16"/>
  <c r="I16"/>
  <c r="G16"/>
  <c r="E16"/>
  <c r="C16"/>
  <c r="K15"/>
  <c r="I15"/>
  <c r="G15"/>
  <c r="E15"/>
  <c r="C6"/>
  <c r="D6" s="1"/>
  <c r="E6" s="1"/>
  <c r="F6" s="1"/>
  <c r="G6" s="1"/>
  <c r="H6" s="1"/>
  <c r="I6" s="1"/>
  <c r="J6" s="1"/>
  <c r="K6" s="1"/>
  <c r="L6" s="1"/>
  <c r="M6" s="1"/>
  <c r="N6" s="1"/>
  <c r="O6" s="1"/>
  <c r="P6" s="1"/>
  <c r="Q6" s="1"/>
  <c r="R6" s="1"/>
  <c r="S6" s="1"/>
  <c r="T6" s="1"/>
  <c r="U6" s="1"/>
  <c r="V6" s="1"/>
  <c r="C18" i="4"/>
  <c r="K16"/>
  <c r="I16"/>
  <c r="G16"/>
  <c r="E16"/>
  <c r="C16"/>
  <c r="C19" s="1"/>
  <c r="K15"/>
  <c r="I15"/>
  <c r="G15"/>
  <c r="E15"/>
  <c r="L18"/>
  <c r="C17"/>
  <c r="J16"/>
  <c r="H16"/>
  <c r="F16"/>
  <c r="D16"/>
  <c r="L15"/>
  <c r="J15"/>
  <c r="H15"/>
  <c r="F15"/>
  <c r="D15"/>
  <c r="N7"/>
  <c r="O6"/>
  <c r="O5"/>
  <c r="D7"/>
  <c r="C6"/>
  <c r="D6" s="1"/>
  <c r="E6" s="1"/>
  <c r="F6" s="1"/>
  <c r="G6" s="1"/>
  <c r="H6" s="1"/>
  <c r="I6" s="1"/>
  <c r="J6" s="1"/>
  <c r="K6" s="1"/>
  <c r="L6" s="1"/>
  <c r="L18" i="3"/>
  <c r="L15"/>
  <c r="L19" s="1"/>
  <c r="E16"/>
  <c r="C16"/>
  <c r="C18"/>
  <c r="F16"/>
  <c r="I15"/>
  <c r="E15"/>
  <c r="I16"/>
  <c r="K15"/>
  <c r="G15"/>
  <c r="K16"/>
  <c r="G16"/>
  <c r="D15"/>
  <c r="J15"/>
  <c r="H15"/>
  <c r="F15"/>
  <c r="D16"/>
  <c r="J16"/>
  <c r="H16"/>
  <c r="C8"/>
  <c r="D7"/>
  <c r="B127" i="2"/>
  <c r="C127"/>
  <c r="C128" s="1"/>
  <c r="D127"/>
  <c r="E127"/>
  <c r="P128" s="1"/>
  <c r="F127"/>
  <c r="G127"/>
  <c r="R128" s="1"/>
  <c r="H127"/>
  <c r="I127"/>
  <c r="T128" s="1"/>
  <c r="J127"/>
  <c r="K127"/>
  <c r="V128" s="1"/>
  <c r="L127"/>
  <c r="N127"/>
  <c r="O127"/>
  <c r="P127"/>
  <c r="Q127"/>
  <c r="R127"/>
  <c r="S127"/>
  <c r="T127"/>
  <c r="U127"/>
  <c r="V127"/>
  <c r="W127"/>
  <c r="B128"/>
  <c r="B129" s="1"/>
  <c r="B130" s="1"/>
  <c r="B131" s="1"/>
  <c r="B132" s="1"/>
  <c r="D128"/>
  <c r="E128"/>
  <c r="F128"/>
  <c r="Q129" s="1"/>
  <c r="G128"/>
  <c r="H128"/>
  <c r="S129" s="1"/>
  <c r="I128"/>
  <c r="J128"/>
  <c r="U129" s="1"/>
  <c r="K128"/>
  <c r="L128"/>
  <c r="L129" s="1"/>
  <c r="O128"/>
  <c r="Q128"/>
  <c r="S128"/>
  <c r="U128"/>
  <c r="W128"/>
  <c r="E129"/>
  <c r="F129"/>
  <c r="G129"/>
  <c r="R130" s="1"/>
  <c r="H129"/>
  <c r="I129"/>
  <c r="T130" s="1"/>
  <c r="J129"/>
  <c r="K129"/>
  <c r="P129"/>
  <c r="R129"/>
  <c r="T129"/>
  <c r="V129"/>
  <c r="F130"/>
  <c r="G130"/>
  <c r="H130"/>
  <c r="S131" s="1"/>
  <c r="I130"/>
  <c r="J130"/>
  <c r="Q130"/>
  <c r="S130"/>
  <c r="U130"/>
  <c r="G131"/>
  <c r="H131"/>
  <c r="I131"/>
  <c r="R131"/>
  <c r="T131"/>
  <c r="H132"/>
  <c r="S132"/>
  <c r="B87"/>
  <c r="C87"/>
  <c r="D87"/>
  <c r="E87"/>
  <c r="F87"/>
  <c r="G87"/>
  <c r="H87"/>
  <c r="I87"/>
  <c r="J87"/>
  <c r="K87"/>
  <c r="L87"/>
  <c r="N87"/>
  <c r="O87"/>
  <c r="P87"/>
  <c r="Q87"/>
  <c r="R87"/>
  <c r="S87"/>
  <c r="T87"/>
  <c r="U87"/>
  <c r="V87"/>
  <c r="W87"/>
  <c r="B88"/>
  <c r="C88"/>
  <c r="D88"/>
  <c r="E88"/>
  <c r="F88"/>
  <c r="G88"/>
  <c r="H88"/>
  <c r="I88"/>
  <c r="J88"/>
  <c r="K88"/>
  <c r="L88"/>
  <c r="N88"/>
  <c r="O88"/>
  <c r="P88"/>
  <c r="Q88"/>
  <c r="R88"/>
  <c r="S88"/>
  <c r="T88"/>
  <c r="U88"/>
  <c r="V88"/>
  <c r="W88"/>
  <c r="B89"/>
  <c r="C89"/>
  <c r="D89"/>
  <c r="E89"/>
  <c r="F89"/>
  <c r="G89"/>
  <c r="H89"/>
  <c r="I89"/>
  <c r="J89"/>
  <c r="K89"/>
  <c r="L89"/>
  <c r="N89"/>
  <c r="O89"/>
  <c r="P89"/>
  <c r="Q89"/>
  <c r="R89"/>
  <c r="S89"/>
  <c r="T89"/>
  <c r="U89"/>
  <c r="V89"/>
  <c r="W89"/>
  <c r="B90"/>
  <c r="C90"/>
  <c r="D90"/>
  <c r="E90"/>
  <c r="F90"/>
  <c r="G90"/>
  <c r="H90"/>
  <c r="I90"/>
  <c r="J90"/>
  <c r="K90"/>
  <c r="L90"/>
  <c r="N90"/>
  <c r="O90"/>
  <c r="P90"/>
  <c r="Q90"/>
  <c r="R90"/>
  <c r="S90"/>
  <c r="T90"/>
  <c r="U90"/>
  <c r="V90"/>
  <c r="W90"/>
  <c r="B91"/>
  <c r="C91"/>
  <c r="D91"/>
  <c r="E91"/>
  <c r="F91"/>
  <c r="G91"/>
  <c r="H91"/>
  <c r="I91"/>
  <c r="J91"/>
  <c r="K91"/>
  <c r="L91"/>
  <c r="N91"/>
  <c r="O91"/>
  <c r="P91"/>
  <c r="Q91"/>
  <c r="R91"/>
  <c r="S91"/>
  <c r="T91"/>
  <c r="U91"/>
  <c r="V91"/>
  <c r="W91"/>
  <c r="B92"/>
  <c r="C92"/>
  <c r="D92"/>
  <c r="E92"/>
  <c r="F92"/>
  <c r="G92"/>
  <c r="H92"/>
  <c r="I92"/>
  <c r="J92"/>
  <c r="K92"/>
  <c r="L92"/>
  <c r="N92"/>
  <c r="O92"/>
  <c r="P92"/>
  <c r="Q92"/>
  <c r="R92"/>
  <c r="S92"/>
  <c r="T92"/>
  <c r="U92"/>
  <c r="V92"/>
  <c r="W92"/>
  <c r="B93"/>
  <c r="C93"/>
  <c r="D93"/>
  <c r="E93"/>
  <c r="F93"/>
  <c r="G93"/>
  <c r="H93"/>
  <c r="I93"/>
  <c r="J93"/>
  <c r="K93"/>
  <c r="L93"/>
  <c r="N93"/>
  <c r="O93"/>
  <c r="P93"/>
  <c r="Q93"/>
  <c r="R93"/>
  <c r="S93"/>
  <c r="T93"/>
  <c r="U93"/>
  <c r="V93"/>
  <c r="W93"/>
  <c r="B94"/>
  <c r="C94"/>
  <c r="D94"/>
  <c r="E94"/>
  <c r="F94"/>
  <c r="G94"/>
  <c r="H94"/>
  <c r="I94"/>
  <c r="J94"/>
  <c r="K94"/>
  <c r="L94"/>
  <c r="N94"/>
  <c r="O94"/>
  <c r="P94"/>
  <c r="Q94"/>
  <c r="R94"/>
  <c r="S94"/>
  <c r="T94"/>
  <c r="U94"/>
  <c r="V94"/>
  <c r="W94"/>
  <c r="B95"/>
  <c r="C95"/>
  <c r="D95"/>
  <c r="E95"/>
  <c r="F95"/>
  <c r="G95"/>
  <c r="H95"/>
  <c r="I95"/>
  <c r="J95"/>
  <c r="K95"/>
  <c r="L95"/>
  <c r="N95"/>
  <c r="O95"/>
  <c r="P95"/>
  <c r="Q95"/>
  <c r="R95"/>
  <c r="S95"/>
  <c r="T95"/>
  <c r="U95"/>
  <c r="V95"/>
  <c r="W95"/>
  <c r="B96"/>
  <c r="C96"/>
  <c r="D96"/>
  <c r="E96"/>
  <c r="F96"/>
  <c r="G96"/>
  <c r="H96"/>
  <c r="I96"/>
  <c r="J96"/>
  <c r="K96"/>
  <c r="L96"/>
  <c r="N96"/>
  <c r="O96"/>
  <c r="P96"/>
  <c r="Q96"/>
  <c r="R96"/>
  <c r="S96"/>
  <c r="T96"/>
  <c r="U96"/>
  <c r="V96"/>
  <c r="W96"/>
  <c r="B97"/>
  <c r="C97"/>
  <c r="D97"/>
  <c r="E97"/>
  <c r="F97"/>
  <c r="G97"/>
  <c r="H97"/>
  <c r="I97"/>
  <c r="J97"/>
  <c r="K97"/>
  <c r="L97"/>
  <c r="N97"/>
  <c r="O97"/>
  <c r="P97"/>
  <c r="Q97"/>
  <c r="R97"/>
  <c r="S97"/>
  <c r="T97"/>
  <c r="U97"/>
  <c r="V97"/>
  <c r="W97"/>
  <c r="B98"/>
  <c r="C98"/>
  <c r="D98"/>
  <c r="E98"/>
  <c r="F98"/>
  <c r="G98"/>
  <c r="H98"/>
  <c r="I98"/>
  <c r="J98"/>
  <c r="K98"/>
  <c r="L98"/>
  <c r="N98"/>
  <c r="O98"/>
  <c r="P98"/>
  <c r="Q98"/>
  <c r="R98"/>
  <c r="S98"/>
  <c r="T98"/>
  <c r="U98"/>
  <c r="V98"/>
  <c r="W98"/>
  <c r="B99"/>
  <c r="C99"/>
  <c r="D99"/>
  <c r="E99"/>
  <c r="F99"/>
  <c r="G99"/>
  <c r="H99"/>
  <c r="I99"/>
  <c r="J99"/>
  <c r="K99"/>
  <c r="L99"/>
  <c r="N99"/>
  <c r="O99"/>
  <c r="P99"/>
  <c r="Q99"/>
  <c r="R99"/>
  <c r="S99"/>
  <c r="T99"/>
  <c r="U99"/>
  <c r="V99"/>
  <c r="W99"/>
  <c r="B100"/>
  <c r="C100"/>
  <c r="D100"/>
  <c r="E100"/>
  <c r="F100"/>
  <c r="G100"/>
  <c r="H100"/>
  <c r="I100"/>
  <c r="J100"/>
  <c r="K100"/>
  <c r="L100"/>
  <c r="N100"/>
  <c r="O100"/>
  <c r="P100"/>
  <c r="Q100"/>
  <c r="R100"/>
  <c r="S100"/>
  <c r="T100"/>
  <c r="U100"/>
  <c r="V100"/>
  <c r="W100"/>
  <c r="B101"/>
  <c r="C101"/>
  <c r="D101"/>
  <c r="E101"/>
  <c r="F101"/>
  <c r="G101"/>
  <c r="H101"/>
  <c r="I101"/>
  <c r="J101"/>
  <c r="K101"/>
  <c r="L101"/>
  <c r="N101"/>
  <c r="O101"/>
  <c r="P101"/>
  <c r="Q101"/>
  <c r="R101"/>
  <c r="S101"/>
  <c r="T101"/>
  <c r="U101"/>
  <c r="V101"/>
  <c r="W101"/>
  <c r="B102"/>
  <c r="C102"/>
  <c r="D102"/>
  <c r="E102"/>
  <c r="F102"/>
  <c r="G102"/>
  <c r="H102"/>
  <c r="I102"/>
  <c r="J102"/>
  <c r="K102"/>
  <c r="L102"/>
  <c r="N102"/>
  <c r="O102"/>
  <c r="P102"/>
  <c r="Q102"/>
  <c r="R102"/>
  <c r="S102"/>
  <c r="T102"/>
  <c r="U102"/>
  <c r="V102"/>
  <c r="W102"/>
  <c r="B103"/>
  <c r="C103"/>
  <c r="D103"/>
  <c r="E103"/>
  <c r="F103"/>
  <c r="G103"/>
  <c r="H103"/>
  <c r="I103"/>
  <c r="J103"/>
  <c r="K103"/>
  <c r="L103"/>
  <c r="N103"/>
  <c r="O103"/>
  <c r="P103"/>
  <c r="Q103"/>
  <c r="R103"/>
  <c r="S103"/>
  <c r="T103"/>
  <c r="U103"/>
  <c r="V103"/>
  <c r="W103"/>
  <c r="B104"/>
  <c r="C104"/>
  <c r="D104"/>
  <c r="E104"/>
  <c r="F104"/>
  <c r="G104"/>
  <c r="H104"/>
  <c r="I104"/>
  <c r="J104"/>
  <c r="K104"/>
  <c r="L104"/>
  <c r="N104"/>
  <c r="O104"/>
  <c r="P104"/>
  <c r="Q104"/>
  <c r="R104"/>
  <c r="S104"/>
  <c r="T104"/>
  <c r="U104"/>
  <c r="V104"/>
  <c r="W104"/>
  <c r="B105"/>
  <c r="C105"/>
  <c r="D105"/>
  <c r="E105"/>
  <c r="F105"/>
  <c r="G105"/>
  <c r="H105"/>
  <c r="I105"/>
  <c r="J105"/>
  <c r="K105"/>
  <c r="L105"/>
  <c r="N105"/>
  <c r="O105"/>
  <c r="P105"/>
  <c r="Q105"/>
  <c r="R105"/>
  <c r="S105"/>
  <c r="T105"/>
  <c r="U105"/>
  <c r="V105"/>
  <c r="W105"/>
  <c r="B106"/>
  <c r="C106"/>
  <c r="D106"/>
  <c r="E106"/>
  <c r="F106"/>
  <c r="G106"/>
  <c r="H106"/>
  <c r="I106"/>
  <c r="J106"/>
  <c r="K106"/>
  <c r="L106"/>
  <c r="N106"/>
  <c r="O106"/>
  <c r="P106"/>
  <c r="Q106"/>
  <c r="R106"/>
  <c r="S106"/>
  <c r="T106"/>
  <c r="U106"/>
  <c r="V106"/>
  <c r="W106"/>
  <c r="B107"/>
  <c r="C107"/>
  <c r="D107"/>
  <c r="E107"/>
  <c r="F107"/>
  <c r="G107"/>
  <c r="H107"/>
  <c r="I107"/>
  <c r="J107"/>
  <c r="K107"/>
  <c r="L107"/>
  <c r="N107"/>
  <c r="O107"/>
  <c r="P107"/>
  <c r="Q107"/>
  <c r="R107"/>
  <c r="S107"/>
  <c r="T107"/>
  <c r="U107"/>
  <c r="V107"/>
  <c r="W107"/>
  <c r="B108"/>
  <c r="C108"/>
  <c r="D108"/>
  <c r="E108"/>
  <c r="F108"/>
  <c r="G108"/>
  <c r="H108"/>
  <c r="I108"/>
  <c r="J108"/>
  <c r="K108"/>
  <c r="L108"/>
  <c r="N108"/>
  <c r="O108"/>
  <c r="P108"/>
  <c r="Q108"/>
  <c r="R108"/>
  <c r="S108"/>
  <c r="T108"/>
  <c r="U108"/>
  <c r="V108"/>
  <c r="W108"/>
  <c r="B109"/>
  <c r="C109"/>
  <c r="D109"/>
  <c r="E109"/>
  <c r="F109"/>
  <c r="G109"/>
  <c r="H109"/>
  <c r="I109"/>
  <c r="J109"/>
  <c r="K109"/>
  <c r="L109"/>
  <c r="N109"/>
  <c r="O109"/>
  <c r="P109"/>
  <c r="Q109"/>
  <c r="R109"/>
  <c r="S109"/>
  <c r="T109"/>
  <c r="U109"/>
  <c r="V109"/>
  <c r="W109"/>
  <c r="B110"/>
  <c r="C110"/>
  <c r="D110"/>
  <c r="E110"/>
  <c r="F110"/>
  <c r="G110"/>
  <c r="H110"/>
  <c r="I110"/>
  <c r="J110"/>
  <c r="K110"/>
  <c r="L110"/>
  <c r="N110"/>
  <c r="O110"/>
  <c r="P110"/>
  <c r="Q110"/>
  <c r="R110"/>
  <c r="S110"/>
  <c r="T110"/>
  <c r="U110"/>
  <c r="V110"/>
  <c r="W110"/>
  <c r="B111"/>
  <c r="C111"/>
  <c r="D111"/>
  <c r="E111"/>
  <c r="F111"/>
  <c r="G111"/>
  <c r="H111"/>
  <c r="I111"/>
  <c r="J111"/>
  <c r="K111"/>
  <c r="L111"/>
  <c r="N111"/>
  <c r="O111"/>
  <c r="P111"/>
  <c r="Q111"/>
  <c r="R111"/>
  <c r="S111"/>
  <c r="T111"/>
  <c r="U111"/>
  <c r="V111"/>
  <c r="W111"/>
  <c r="B112"/>
  <c r="C112"/>
  <c r="D112"/>
  <c r="E112"/>
  <c r="F112"/>
  <c r="G112"/>
  <c r="H112"/>
  <c r="I112"/>
  <c r="J112"/>
  <c r="K112"/>
  <c r="L112"/>
  <c r="N112"/>
  <c r="O112"/>
  <c r="P112"/>
  <c r="Q112"/>
  <c r="R112"/>
  <c r="S112"/>
  <c r="T112"/>
  <c r="U112"/>
  <c r="V112"/>
  <c r="W112"/>
  <c r="B113"/>
  <c r="C113"/>
  <c r="D113"/>
  <c r="E113"/>
  <c r="F113"/>
  <c r="G113"/>
  <c r="H113"/>
  <c r="I113"/>
  <c r="J113"/>
  <c r="K113"/>
  <c r="L113"/>
  <c r="N113"/>
  <c r="O113"/>
  <c r="P113"/>
  <c r="Q113"/>
  <c r="R113"/>
  <c r="S113"/>
  <c r="T113"/>
  <c r="U113"/>
  <c r="V113"/>
  <c r="W113"/>
  <c r="B114"/>
  <c r="C114"/>
  <c r="D114"/>
  <c r="E114"/>
  <c r="F114"/>
  <c r="G114"/>
  <c r="H114"/>
  <c r="I114"/>
  <c r="J114"/>
  <c r="K114"/>
  <c r="L114"/>
  <c r="N114"/>
  <c r="O114"/>
  <c r="P114"/>
  <c r="Q114"/>
  <c r="R114"/>
  <c r="S114"/>
  <c r="T114"/>
  <c r="U114"/>
  <c r="V114"/>
  <c r="W114"/>
  <c r="B115"/>
  <c r="C115"/>
  <c r="D115"/>
  <c r="E115"/>
  <c r="F115"/>
  <c r="G115"/>
  <c r="H115"/>
  <c r="I115"/>
  <c r="J115"/>
  <c r="K115"/>
  <c r="L115"/>
  <c r="N115"/>
  <c r="O115"/>
  <c r="P115"/>
  <c r="Q115"/>
  <c r="R115"/>
  <c r="S115"/>
  <c r="T115"/>
  <c r="U115"/>
  <c r="V115"/>
  <c r="W115"/>
  <c r="B116"/>
  <c r="C116"/>
  <c r="D116"/>
  <c r="E116"/>
  <c r="F116"/>
  <c r="G116"/>
  <c r="H116"/>
  <c r="I116"/>
  <c r="J116"/>
  <c r="K116"/>
  <c r="L116"/>
  <c r="N116"/>
  <c r="O116"/>
  <c r="P116"/>
  <c r="Q116"/>
  <c r="R116"/>
  <c r="S116"/>
  <c r="T116"/>
  <c r="U116"/>
  <c r="V116"/>
  <c r="W116"/>
  <c r="B117"/>
  <c r="C117"/>
  <c r="D117"/>
  <c r="E117"/>
  <c r="F117"/>
  <c r="G117"/>
  <c r="H117"/>
  <c r="I117"/>
  <c r="J117"/>
  <c r="K117"/>
  <c r="L117"/>
  <c r="N117"/>
  <c r="O117"/>
  <c r="P117"/>
  <c r="Q117"/>
  <c r="R117"/>
  <c r="S117"/>
  <c r="T117"/>
  <c r="U117"/>
  <c r="V117"/>
  <c r="W117"/>
  <c r="B118"/>
  <c r="C118"/>
  <c r="D118"/>
  <c r="E118"/>
  <c r="F118"/>
  <c r="G118"/>
  <c r="H118"/>
  <c r="I118"/>
  <c r="J118"/>
  <c r="K118"/>
  <c r="L118"/>
  <c r="N118"/>
  <c r="O118"/>
  <c r="P118"/>
  <c r="Q118"/>
  <c r="R118"/>
  <c r="S118"/>
  <c r="T118"/>
  <c r="U118"/>
  <c r="V118"/>
  <c r="W118"/>
  <c r="B119"/>
  <c r="C119"/>
  <c r="D119"/>
  <c r="E119"/>
  <c r="F119"/>
  <c r="G119"/>
  <c r="H119"/>
  <c r="I119"/>
  <c r="J119"/>
  <c r="K119"/>
  <c r="L119"/>
  <c r="N119"/>
  <c r="O119"/>
  <c r="P119"/>
  <c r="Q119"/>
  <c r="R119"/>
  <c r="S119"/>
  <c r="T119"/>
  <c r="U119"/>
  <c r="V119"/>
  <c r="W119"/>
  <c r="B120"/>
  <c r="C120"/>
  <c r="D120"/>
  <c r="E120"/>
  <c r="F120"/>
  <c r="G120"/>
  <c r="H120"/>
  <c r="I120"/>
  <c r="J120"/>
  <c r="K120"/>
  <c r="L120"/>
  <c r="N120"/>
  <c r="O120"/>
  <c r="P120"/>
  <c r="Q120"/>
  <c r="R120"/>
  <c r="S120"/>
  <c r="T120"/>
  <c r="U120"/>
  <c r="V120"/>
  <c r="W120"/>
  <c r="B121"/>
  <c r="C121"/>
  <c r="D121"/>
  <c r="E121"/>
  <c r="F121"/>
  <c r="G121"/>
  <c r="H121"/>
  <c r="I121"/>
  <c r="J121"/>
  <c r="K121"/>
  <c r="L121"/>
  <c r="N121"/>
  <c r="O121"/>
  <c r="P121"/>
  <c r="Q121"/>
  <c r="R121"/>
  <c r="S121"/>
  <c r="T121"/>
  <c r="U121"/>
  <c r="V121"/>
  <c r="W121"/>
  <c r="B122"/>
  <c r="C122"/>
  <c r="D122"/>
  <c r="E122"/>
  <c r="F122"/>
  <c r="G122"/>
  <c r="H122"/>
  <c r="I122"/>
  <c r="J122"/>
  <c r="K122"/>
  <c r="L122"/>
  <c r="N122"/>
  <c r="O122"/>
  <c r="P122"/>
  <c r="Q122"/>
  <c r="R122"/>
  <c r="S122"/>
  <c r="T122"/>
  <c r="U122"/>
  <c r="V122"/>
  <c r="W122"/>
  <c r="B123"/>
  <c r="C123"/>
  <c r="D123"/>
  <c r="E123"/>
  <c r="F123"/>
  <c r="G123"/>
  <c r="H123"/>
  <c r="I123"/>
  <c r="J123"/>
  <c r="K123"/>
  <c r="L123"/>
  <c r="N123"/>
  <c r="O123"/>
  <c r="P123"/>
  <c r="Q123"/>
  <c r="R123"/>
  <c r="S123"/>
  <c r="T123"/>
  <c r="U123"/>
  <c r="V123"/>
  <c r="W123"/>
  <c r="B124"/>
  <c r="C124"/>
  <c r="D124"/>
  <c r="E124"/>
  <c r="F124"/>
  <c r="G124"/>
  <c r="H124"/>
  <c r="I124"/>
  <c r="J124"/>
  <c r="K124"/>
  <c r="L124"/>
  <c r="N124"/>
  <c r="O124"/>
  <c r="P124"/>
  <c r="Q124"/>
  <c r="R124"/>
  <c r="S124"/>
  <c r="T124"/>
  <c r="U124"/>
  <c r="V124"/>
  <c r="W124"/>
  <c r="B125"/>
  <c r="C125"/>
  <c r="D125"/>
  <c r="E125"/>
  <c r="F125"/>
  <c r="G125"/>
  <c r="H125"/>
  <c r="I125"/>
  <c r="J125"/>
  <c r="K125"/>
  <c r="L125"/>
  <c r="N125"/>
  <c r="O125"/>
  <c r="P125"/>
  <c r="Q125"/>
  <c r="R125"/>
  <c r="S125"/>
  <c r="T125"/>
  <c r="U125"/>
  <c r="V125"/>
  <c r="W125"/>
  <c r="B126"/>
  <c r="C126"/>
  <c r="D126"/>
  <c r="E126"/>
  <c r="F126"/>
  <c r="G126"/>
  <c r="H126"/>
  <c r="I126"/>
  <c r="J126"/>
  <c r="K126"/>
  <c r="L126"/>
  <c r="N126"/>
  <c r="O126"/>
  <c r="P126"/>
  <c r="Q126"/>
  <c r="R126"/>
  <c r="S126"/>
  <c r="T126"/>
  <c r="U126"/>
  <c r="V126"/>
  <c r="W126"/>
  <c r="L19"/>
  <c r="L17"/>
  <c r="L22" s="1"/>
  <c r="L18"/>
  <c r="C19"/>
  <c r="C17"/>
  <c r="C22" s="1"/>
  <c r="C18"/>
  <c r="E19"/>
  <c r="F19"/>
  <c r="G19"/>
  <c r="H19"/>
  <c r="I19"/>
  <c r="J19"/>
  <c r="K19"/>
  <c r="D19"/>
  <c r="D17"/>
  <c r="E17"/>
  <c r="E22" s="1"/>
  <c r="F17"/>
  <c r="F22" s="1"/>
  <c r="G17"/>
  <c r="G22" s="1"/>
  <c r="H17"/>
  <c r="H22" s="1"/>
  <c r="I17"/>
  <c r="I22" s="1"/>
  <c r="J17"/>
  <c r="J22" s="1"/>
  <c r="K17"/>
  <c r="K22" s="1"/>
  <c r="L23" s="1"/>
  <c r="D19" i="1"/>
  <c r="B23" i="2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L21"/>
  <c r="C21"/>
  <c r="C13"/>
  <c r="D9"/>
  <c r="E9" s="1"/>
  <c r="F9" s="1"/>
  <c r="G9" s="1"/>
  <c r="H9" s="1"/>
  <c r="I9" s="1"/>
  <c r="J9" s="1"/>
  <c r="K9" s="1"/>
  <c r="L9" s="1"/>
  <c r="C7"/>
  <c r="G5"/>
  <c r="H5" s="1"/>
  <c r="I5" s="1"/>
  <c r="J5" s="1"/>
  <c r="K5" s="1"/>
  <c r="L5" s="1"/>
  <c r="E5"/>
  <c r="F5" s="1"/>
  <c r="D5"/>
  <c r="C4"/>
  <c r="L17" i="1"/>
  <c r="B24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23"/>
  <c r="L21"/>
  <c r="C21"/>
  <c r="C4"/>
  <c r="D9"/>
  <c r="E9" s="1"/>
  <c r="F9" s="1"/>
  <c r="G9" s="1"/>
  <c r="H9" s="1"/>
  <c r="I9" s="1"/>
  <c r="J9" s="1"/>
  <c r="K9" s="1"/>
  <c r="L9" s="1"/>
  <c r="C13"/>
  <c r="C18" s="1"/>
  <c r="C7"/>
  <c r="D5"/>
  <c r="E5" s="1"/>
  <c r="F5" s="1"/>
  <c r="G5" s="1"/>
  <c r="H5" s="1"/>
  <c r="I5" s="1"/>
  <c r="J5" s="1"/>
  <c r="K5" s="1"/>
  <c r="L5" s="1"/>
  <c r="E7" i="6" l="1"/>
  <c r="D8"/>
  <c r="D19"/>
  <c r="D22" s="1"/>
  <c r="H19"/>
  <c r="H22" s="1"/>
  <c r="L19"/>
  <c r="L22" s="1"/>
  <c r="G19"/>
  <c r="G22" s="1"/>
  <c r="K19"/>
  <c r="K22" s="1"/>
  <c r="N7"/>
  <c r="O6"/>
  <c r="F19"/>
  <c r="F22" s="1"/>
  <c r="J19"/>
  <c r="J22" s="1"/>
  <c r="E19"/>
  <c r="E22" s="1"/>
  <c r="I19"/>
  <c r="I22" s="1"/>
  <c r="C19"/>
  <c r="C22" s="1"/>
  <c r="D26" i="5"/>
  <c r="E27" s="1"/>
  <c r="F28" s="1"/>
  <c r="G29" s="1"/>
  <c r="H30" s="1"/>
  <c r="C26"/>
  <c r="M26"/>
  <c r="N27" s="1"/>
  <c r="O28" s="1"/>
  <c r="Q26"/>
  <c r="K26"/>
  <c r="L27" s="1"/>
  <c r="M28" s="1"/>
  <c r="N29" s="1"/>
  <c r="G27"/>
  <c r="H28" s="1"/>
  <c r="I29" s="1"/>
  <c r="L28"/>
  <c r="M29" s="1"/>
  <c r="G26"/>
  <c r="H27" s="1"/>
  <c r="P27"/>
  <c r="F27"/>
  <c r="G28" s="1"/>
  <c r="K29"/>
  <c r="L30" s="1"/>
  <c r="M21"/>
  <c r="Q7"/>
  <c r="P8"/>
  <c r="E7"/>
  <c r="E19"/>
  <c r="E22" s="1"/>
  <c r="I19"/>
  <c r="I22" s="1"/>
  <c r="D19"/>
  <c r="D22" s="1"/>
  <c r="H19"/>
  <c r="H22" s="1"/>
  <c r="L19"/>
  <c r="C19"/>
  <c r="C22" s="1"/>
  <c r="F7"/>
  <c r="E8"/>
  <c r="G19"/>
  <c r="G22" s="1"/>
  <c r="K19"/>
  <c r="K22" s="1"/>
  <c r="F19"/>
  <c r="F22" s="1"/>
  <c r="J19"/>
  <c r="J22" s="1"/>
  <c r="E7" i="4"/>
  <c r="D8"/>
  <c r="D19"/>
  <c r="D22" s="1"/>
  <c r="H19"/>
  <c r="H22" s="1"/>
  <c r="L19"/>
  <c r="L22" s="1"/>
  <c r="G19"/>
  <c r="G22" s="1"/>
  <c r="K19"/>
  <c r="K22" s="1"/>
  <c r="C22"/>
  <c r="N8"/>
  <c r="O7"/>
  <c r="F19"/>
  <c r="F22" s="1"/>
  <c r="J19"/>
  <c r="J22" s="1"/>
  <c r="E19"/>
  <c r="E22" s="1"/>
  <c r="I19"/>
  <c r="I22" s="1"/>
  <c r="F19" i="3"/>
  <c r="F22" s="1"/>
  <c r="J19"/>
  <c r="J22" s="1"/>
  <c r="G19"/>
  <c r="G22" s="1"/>
  <c r="I19"/>
  <c r="I22" s="1"/>
  <c r="C19"/>
  <c r="C22" s="1"/>
  <c r="H19"/>
  <c r="H22" s="1"/>
  <c r="D19"/>
  <c r="D22" s="1"/>
  <c r="K19"/>
  <c r="K22" s="1"/>
  <c r="L23" s="1"/>
  <c r="E19"/>
  <c r="E22" s="1"/>
  <c r="E7"/>
  <c r="D8"/>
  <c r="D129" i="2"/>
  <c r="C129"/>
  <c r="K130"/>
  <c r="L130"/>
  <c r="W130"/>
  <c r="O129"/>
  <c r="W129"/>
  <c r="N128"/>
  <c r="K23"/>
  <c r="D23"/>
  <c r="L24"/>
  <c r="I23"/>
  <c r="G23"/>
  <c r="H24" s="1"/>
  <c r="J23"/>
  <c r="K24" s="1"/>
  <c r="H23"/>
  <c r="I24" s="1"/>
  <c r="J25" s="1"/>
  <c r="F23"/>
  <c r="D22"/>
  <c r="E23" s="1"/>
  <c r="F24" s="1"/>
  <c r="G25" s="1"/>
  <c r="E24"/>
  <c r="C8"/>
  <c r="C6"/>
  <c r="D6" s="1"/>
  <c r="E6" s="1"/>
  <c r="F6" s="1"/>
  <c r="G6" s="1"/>
  <c r="H6" s="1"/>
  <c r="I6" s="1"/>
  <c r="J6" s="1"/>
  <c r="K6" s="1"/>
  <c r="L6" s="1"/>
  <c r="F15"/>
  <c r="J15"/>
  <c r="D16"/>
  <c r="H16"/>
  <c r="D7"/>
  <c r="D15"/>
  <c r="H15"/>
  <c r="L15"/>
  <c r="F16"/>
  <c r="J16"/>
  <c r="E15"/>
  <c r="G15"/>
  <c r="I15"/>
  <c r="K15"/>
  <c r="C16"/>
  <c r="E16"/>
  <c r="G16"/>
  <c r="I16"/>
  <c r="K16"/>
  <c r="L15" i="1"/>
  <c r="C17"/>
  <c r="L18"/>
  <c r="K16"/>
  <c r="I16"/>
  <c r="G16"/>
  <c r="E16"/>
  <c r="J15"/>
  <c r="H15"/>
  <c r="F15"/>
  <c r="D15"/>
  <c r="C16"/>
  <c r="C19" s="1"/>
  <c r="J16"/>
  <c r="H16"/>
  <c r="F16"/>
  <c r="D16"/>
  <c r="K15"/>
  <c r="I15"/>
  <c r="G15"/>
  <c r="E15"/>
  <c r="C6"/>
  <c r="D6" s="1"/>
  <c r="E6" s="1"/>
  <c r="F6" s="1"/>
  <c r="G6" s="1"/>
  <c r="H6" s="1"/>
  <c r="I6" s="1"/>
  <c r="J6" s="1"/>
  <c r="K6" s="1"/>
  <c r="L6" s="1"/>
  <c r="D7"/>
  <c r="C8"/>
  <c r="D23" i="6" l="1"/>
  <c r="Q22"/>
  <c r="G23"/>
  <c r="E23"/>
  <c r="P23" s="1"/>
  <c r="S22"/>
  <c r="I23"/>
  <c r="T22"/>
  <c r="J23"/>
  <c r="U23" s="1"/>
  <c r="V22"/>
  <c r="L23"/>
  <c r="W23" s="1"/>
  <c r="P22"/>
  <c r="U22"/>
  <c r="R23"/>
  <c r="R22"/>
  <c r="W22"/>
  <c r="O22"/>
  <c r="O23"/>
  <c r="E8"/>
  <c r="F7"/>
  <c r="K23"/>
  <c r="V23" s="1"/>
  <c r="N23"/>
  <c r="C23"/>
  <c r="N22"/>
  <c r="N8"/>
  <c r="O7"/>
  <c r="F23"/>
  <c r="H23"/>
  <c r="D27" i="5"/>
  <c r="E28" s="1"/>
  <c r="F29" s="1"/>
  <c r="C27"/>
  <c r="J27"/>
  <c r="K28" s="1"/>
  <c r="L29" s="1"/>
  <c r="M30" s="1"/>
  <c r="J30"/>
  <c r="K31" s="1"/>
  <c r="I31"/>
  <c r="J32" s="1"/>
  <c r="N21"/>
  <c r="L22"/>
  <c r="Q8"/>
  <c r="R7"/>
  <c r="AI22"/>
  <c r="AB22"/>
  <c r="AD22"/>
  <c r="AF22"/>
  <c r="AG22"/>
  <c r="AE22"/>
  <c r="AJ22"/>
  <c r="F8"/>
  <c r="G7"/>
  <c r="AK22"/>
  <c r="AC22"/>
  <c r="AH22"/>
  <c r="L23" i="4"/>
  <c r="E23"/>
  <c r="P23" s="1"/>
  <c r="U22"/>
  <c r="K23"/>
  <c r="V23" s="1"/>
  <c r="R22"/>
  <c r="H23"/>
  <c r="S23" s="1"/>
  <c r="P22"/>
  <c r="F23"/>
  <c r="Q23" s="1"/>
  <c r="S22"/>
  <c r="I23"/>
  <c r="T23" s="1"/>
  <c r="D23"/>
  <c r="O23" s="1"/>
  <c r="N9"/>
  <c r="O8"/>
  <c r="E8"/>
  <c r="F7"/>
  <c r="T22"/>
  <c r="Q22"/>
  <c r="C23"/>
  <c r="N22"/>
  <c r="V22"/>
  <c r="W23"/>
  <c r="W22"/>
  <c r="O22"/>
  <c r="J23"/>
  <c r="G23"/>
  <c r="F23" i="3"/>
  <c r="C23"/>
  <c r="N22"/>
  <c r="D23"/>
  <c r="I23"/>
  <c r="K23"/>
  <c r="L24" s="1"/>
  <c r="J23"/>
  <c r="K24" s="1"/>
  <c r="H23"/>
  <c r="E23"/>
  <c r="G23"/>
  <c r="R23" s="1"/>
  <c r="S22"/>
  <c r="Q22"/>
  <c r="O22"/>
  <c r="W22"/>
  <c r="U22"/>
  <c r="E8"/>
  <c r="F7"/>
  <c r="P22"/>
  <c r="P23"/>
  <c r="T22"/>
  <c r="R22"/>
  <c r="V22"/>
  <c r="Q23"/>
  <c r="J131" i="2"/>
  <c r="L131"/>
  <c r="C130"/>
  <c r="D130"/>
  <c r="K131"/>
  <c r="E130"/>
  <c r="O130"/>
  <c r="V130"/>
  <c r="N129"/>
  <c r="K26"/>
  <c r="L25"/>
  <c r="J24"/>
  <c r="I25" s="1"/>
  <c r="H26" s="1"/>
  <c r="G24"/>
  <c r="H25" s="1"/>
  <c r="I26" s="1"/>
  <c r="J27" s="1"/>
  <c r="K25"/>
  <c r="C23"/>
  <c r="D24" s="1"/>
  <c r="E25" s="1"/>
  <c r="F26" s="1"/>
  <c r="D8"/>
  <c r="E7"/>
  <c r="G19" i="1"/>
  <c r="G22"/>
  <c r="K19"/>
  <c r="K22"/>
  <c r="H22"/>
  <c r="E19"/>
  <c r="I19"/>
  <c r="I22"/>
  <c r="L19"/>
  <c r="L22" s="1"/>
  <c r="F19"/>
  <c r="F22" s="1"/>
  <c r="J19"/>
  <c r="J22" s="1"/>
  <c r="H19"/>
  <c r="D8"/>
  <c r="E7"/>
  <c r="I24" i="6" l="1"/>
  <c r="G7"/>
  <c r="F8"/>
  <c r="T24"/>
  <c r="J24"/>
  <c r="H24"/>
  <c r="S24" s="1"/>
  <c r="G24"/>
  <c r="N9"/>
  <c r="O8"/>
  <c r="C24"/>
  <c r="D24"/>
  <c r="V24"/>
  <c r="L24"/>
  <c r="W24" s="1"/>
  <c r="U24"/>
  <c r="K24"/>
  <c r="F24"/>
  <c r="T23"/>
  <c r="S23"/>
  <c r="Q23"/>
  <c r="E24"/>
  <c r="P24" s="1"/>
  <c r="I28" i="5"/>
  <c r="D28"/>
  <c r="E29" s="1"/>
  <c r="F30" s="1"/>
  <c r="G31" s="1"/>
  <c r="H32" s="1"/>
  <c r="I33" s="1"/>
  <c r="C28"/>
  <c r="O21"/>
  <c r="M22"/>
  <c r="R8"/>
  <c r="S7"/>
  <c r="H7"/>
  <c r="G8"/>
  <c r="K24" i="4"/>
  <c r="V24" s="1"/>
  <c r="C24"/>
  <c r="D24"/>
  <c r="J24"/>
  <c r="I24"/>
  <c r="T24" s="1"/>
  <c r="H24"/>
  <c r="S24" s="1"/>
  <c r="O9"/>
  <c r="N10"/>
  <c r="O24"/>
  <c r="E24"/>
  <c r="G24"/>
  <c r="R24" s="1"/>
  <c r="L24"/>
  <c r="N23"/>
  <c r="R23"/>
  <c r="F24"/>
  <c r="U23"/>
  <c r="G7"/>
  <c r="F8"/>
  <c r="G24" i="3"/>
  <c r="S23"/>
  <c r="V23"/>
  <c r="F24"/>
  <c r="L25"/>
  <c r="J24"/>
  <c r="K25" s="1"/>
  <c r="C24"/>
  <c r="N24" s="1"/>
  <c r="E24"/>
  <c r="F25" s="1"/>
  <c r="T23"/>
  <c r="H24"/>
  <c r="I24"/>
  <c r="J25" s="1"/>
  <c r="D24"/>
  <c r="G7"/>
  <c r="F8"/>
  <c r="W24"/>
  <c r="N23"/>
  <c r="U23"/>
  <c r="W23"/>
  <c r="O23"/>
  <c r="J132" i="2"/>
  <c r="L132"/>
  <c r="E131"/>
  <c r="D131"/>
  <c r="C131"/>
  <c r="N131"/>
  <c r="F131"/>
  <c r="P131"/>
  <c r="P130"/>
  <c r="I132"/>
  <c r="T132" s="1"/>
  <c r="K132"/>
  <c r="V132" s="1"/>
  <c r="U132"/>
  <c r="U131"/>
  <c r="W132"/>
  <c r="W131"/>
  <c r="N130"/>
  <c r="V131"/>
  <c r="G27"/>
  <c r="C24"/>
  <c r="L26"/>
  <c r="L27" s="1"/>
  <c r="K28" s="1"/>
  <c r="J26"/>
  <c r="F25"/>
  <c r="G26" s="1"/>
  <c r="H27" s="1"/>
  <c r="I28" s="1"/>
  <c r="N23"/>
  <c r="N22"/>
  <c r="Q22"/>
  <c r="Q23"/>
  <c r="R23"/>
  <c r="W22"/>
  <c r="V22"/>
  <c r="S22"/>
  <c r="O22"/>
  <c r="P23"/>
  <c r="R22"/>
  <c r="U22"/>
  <c r="U23"/>
  <c r="V23"/>
  <c r="F7"/>
  <c r="E8"/>
  <c r="P22"/>
  <c r="T23"/>
  <c r="T22"/>
  <c r="E23" i="1"/>
  <c r="O22"/>
  <c r="Q22"/>
  <c r="G23"/>
  <c r="W22"/>
  <c r="K23"/>
  <c r="V23" s="1"/>
  <c r="U22"/>
  <c r="I23"/>
  <c r="N22"/>
  <c r="C23"/>
  <c r="T23"/>
  <c r="T22"/>
  <c r="J23"/>
  <c r="S22"/>
  <c r="V22"/>
  <c r="L23"/>
  <c r="P23"/>
  <c r="P22"/>
  <c r="F23"/>
  <c r="R22"/>
  <c r="D23"/>
  <c r="O23" s="1"/>
  <c r="H23"/>
  <c r="F7"/>
  <c r="E8"/>
  <c r="C25" i="6" l="1"/>
  <c r="N25" s="1"/>
  <c r="D25"/>
  <c r="O25" s="1"/>
  <c r="H25"/>
  <c r="G8"/>
  <c r="H7"/>
  <c r="R24"/>
  <c r="F25"/>
  <c r="Q25"/>
  <c r="G25"/>
  <c r="L25"/>
  <c r="W25" s="1"/>
  <c r="E25"/>
  <c r="P25" s="1"/>
  <c r="O24"/>
  <c r="O9"/>
  <c r="N10"/>
  <c r="S25"/>
  <c r="I25"/>
  <c r="T25" s="1"/>
  <c r="K25"/>
  <c r="J25"/>
  <c r="U25" s="1"/>
  <c r="N24"/>
  <c r="Q24"/>
  <c r="K26" i="3"/>
  <c r="D29" i="5"/>
  <c r="E30" s="1"/>
  <c r="C29"/>
  <c r="J29"/>
  <c r="K30" s="1"/>
  <c r="L31" s="1"/>
  <c r="H29"/>
  <c r="P21"/>
  <c r="N22"/>
  <c r="T7"/>
  <c r="S8"/>
  <c r="H8"/>
  <c r="I7"/>
  <c r="G8" i="4"/>
  <c r="H7"/>
  <c r="G25"/>
  <c r="C25"/>
  <c r="D25"/>
  <c r="W25"/>
  <c r="W24"/>
  <c r="R25"/>
  <c r="H25"/>
  <c r="S25" s="1"/>
  <c r="F25"/>
  <c r="P24"/>
  <c r="O10"/>
  <c r="N11"/>
  <c r="I25"/>
  <c r="T25" s="1"/>
  <c r="J25"/>
  <c r="K25"/>
  <c r="O25"/>
  <c r="E25"/>
  <c r="Q24"/>
  <c r="N24"/>
  <c r="U24"/>
  <c r="L26" i="3"/>
  <c r="E25"/>
  <c r="I25"/>
  <c r="J26" s="1"/>
  <c r="K27" s="1"/>
  <c r="C25"/>
  <c r="N25" s="1"/>
  <c r="D25"/>
  <c r="E26" s="1"/>
  <c r="G25"/>
  <c r="L27"/>
  <c r="H25"/>
  <c r="I26" s="1"/>
  <c r="J27" s="1"/>
  <c r="G8"/>
  <c r="H7"/>
  <c r="S24"/>
  <c r="T24"/>
  <c r="O24"/>
  <c r="Q24"/>
  <c r="R24"/>
  <c r="P24"/>
  <c r="V24"/>
  <c r="U24"/>
  <c r="E132" i="2"/>
  <c r="G132"/>
  <c r="R132" s="1"/>
  <c r="Q131"/>
  <c r="C132"/>
  <c r="N132" s="1"/>
  <c r="D132"/>
  <c r="O132" s="1"/>
  <c r="P132"/>
  <c r="F132"/>
  <c r="Q132" s="1"/>
  <c r="O131"/>
  <c r="K27"/>
  <c r="L28" s="1"/>
  <c r="L29" s="1"/>
  <c r="I27"/>
  <c r="D25"/>
  <c r="E26" s="1"/>
  <c r="F27" s="1"/>
  <c r="G28" s="1"/>
  <c r="H29" s="1"/>
  <c r="C25"/>
  <c r="J29"/>
  <c r="P24"/>
  <c r="T24"/>
  <c r="U24"/>
  <c r="O23"/>
  <c r="W23"/>
  <c r="F8"/>
  <c r="G7"/>
  <c r="V24"/>
  <c r="R24"/>
  <c r="S24"/>
  <c r="N24"/>
  <c r="S23"/>
  <c r="I24" i="1"/>
  <c r="S24"/>
  <c r="G24"/>
  <c r="K24"/>
  <c r="J24"/>
  <c r="T24"/>
  <c r="H24"/>
  <c r="R24"/>
  <c r="E24"/>
  <c r="P24" s="1"/>
  <c r="L24"/>
  <c r="W24" s="1"/>
  <c r="D24"/>
  <c r="O24" s="1"/>
  <c r="C24"/>
  <c r="N24" s="1"/>
  <c r="F24"/>
  <c r="Q24" s="1"/>
  <c r="U23"/>
  <c r="Q23"/>
  <c r="R23"/>
  <c r="S23"/>
  <c r="N23"/>
  <c r="W23"/>
  <c r="G7"/>
  <c r="H7" s="1"/>
  <c r="F8"/>
  <c r="K26" i="6" l="1"/>
  <c r="V26"/>
  <c r="L26"/>
  <c r="J26"/>
  <c r="U26" s="1"/>
  <c r="O10"/>
  <c r="N11"/>
  <c r="I7"/>
  <c r="H8"/>
  <c r="I26"/>
  <c r="T26" s="1"/>
  <c r="E26"/>
  <c r="V25"/>
  <c r="P26"/>
  <c r="F26"/>
  <c r="H26"/>
  <c r="G26"/>
  <c r="C26"/>
  <c r="D26"/>
  <c r="O26" s="1"/>
  <c r="W26"/>
  <c r="R25"/>
  <c r="I30" i="5"/>
  <c r="J31" s="1"/>
  <c r="K32" s="1"/>
  <c r="G30"/>
  <c r="H31" s="1"/>
  <c r="I32" s="1"/>
  <c r="J33" s="1"/>
  <c r="D30"/>
  <c r="E31" s="1"/>
  <c r="F32" s="1"/>
  <c r="G33" s="1"/>
  <c r="H34" s="1"/>
  <c r="C30"/>
  <c r="Q21"/>
  <c r="O22"/>
  <c r="U7"/>
  <c r="T8"/>
  <c r="J7"/>
  <c r="I8"/>
  <c r="F26" i="4"/>
  <c r="L26"/>
  <c r="K26"/>
  <c r="N12"/>
  <c r="O11"/>
  <c r="C26"/>
  <c r="D26"/>
  <c r="H26"/>
  <c r="S26" s="1"/>
  <c r="I7"/>
  <c r="H8"/>
  <c r="Q26"/>
  <c r="G26"/>
  <c r="R26" s="1"/>
  <c r="I26"/>
  <c r="O26"/>
  <c r="E26"/>
  <c r="P25"/>
  <c r="V25"/>
  <c r="U25"/>
  <c r="N25"/>
  <c r="Q25"/>
  <c r="T26"/>
  <c r="J26"/>
  <c r="H26" i="3"/>
  <c r="I27" s="1"/>
  <c r="J28" s="1"/>
  <c r="F26"/>
  <c r="L28"/>
  <c r="G26"/>
  <c r="F27" s="1"/>
  <c r="C26"/>
  <c r="D26"/>
  <c r="K28"/>
  <c r="I7"/>
  <c r="H8"/>
  <c r="W26"/>
  <c r="W25"/>
  <c r="O25"/>
  <c r="V25"/>
  <c r="Q25"/>
  <c r="S25"/>
  <c r="R25"/>
  <c r="P25"/>
  <c r="U25"/>
  <c r="T25"/>
  <c r="K30" i="2"/>
  <c r="C26"/>
  <c r="D26"/>
  <c r="E27" s="1"/>
  <c r="F28" s="1"/>
  <c r="J28"/>
  <c r="K29" s="1"/>
  <c r="L30" s="1"/>
  <c r="H28"/>
  <c r="L31"/>
  <c r="I30"/>
  <c r="J31" s="1"/>
  <c r="P25"/>
  <c r="O24"/>
  <c r="O25"/>
  <c r="W25"/>
  <c r="R25"/>
  <c r="Q24"/>
  <c r="H7"/>
  <c r="G8"/>
  <c r="T25"/>
  <c r="W24"/>
  <c r="L25" i="1"/>
  <c r="W25" s="1"/>
  <c r="G25"/>
  <c r="C25"/>
  <c r="D25"/>
  <c r="O25" s="1"/>
  <c r="E25"/>
  <c r="P25" s="1"/>
  <c r="F25"/>
  <c r="Q25" s="1"/>
  <c r="I25"/>
  <c r="T25" s="1"/>
  <c r="K25"/>
  <c r="V25" s="1"/>
  <c r="H25"/>
  <c r="R25"/>
  <c r="J25"/>
  <c r="U25" s="1"/>
  <c r="V24"/>
  <c r="U24"/>
  <c r="I7"/>
  <c r="H8"/>
  <c r="G8"/>
  <c r="C27" i="6" l="1"/>
  <c r="D27"/>
  <c r="O27" s="1"/>
  <c r="H27"/>
  <c r="S27" s="1"/>
  <c r="I27"/>
  <c r="T27" s="1"/>
  <c r="G27"/>
  <c r="R27" s="1"/>
  <c r="I8"/>
  <c r="J7"/>
  <c r="S26"/>
  <c r="E27"/>
  <c r="F27"/>
  <c r="J27"/>
  <c r="N12"/>
  <c r="O11"/>
  <c r="K27"/>
  <c r="L27"/>
  <c r="N26"/>
  <c r="Q26"/>
  <c r="R26"/>
  <c r="W27"/>
  <c r="D31" i="5"/>
  <c r="E32" s="1"/>
  <c r="F33" s="1"/>
  <c r="G34" s="1"/>
  <c r="H35" s="1"/>
  <c r="C31"/>
  <c r="F31"/>
  <c r="G32" s="1"/>
  <c r="H33" s="1"/>
  <c r="I34" s="1"/>
  <c r="R21"/>
  <c r="P22"/>
  <c r="U8"/>
  <c r="V7"/>
  <c r="V8" s="1"/>
  <c r="J8"/>
  <c r="K7"/>
  <c r="I8" i="4"/>
  <c r="J7"/>
  <c r="C27"/>
  <c r="D27"/>
  <c r="O27" s="1"/>
  <c r="L27"/>
  <c r="W27" s="1"/>
  <c r="G27"/>
  <c r="R27" s="1"/>
  <c r="K27"/>
  <c r="V27" s="1"/>
  <c r="F27"/>
  <c r="Q27" s="1"/>
  <c r="J27"/>
  <c r="U27" s="1"/>
  <c r="H27"/>
  <c r="S27" s="1"/>
  <c r="I27"/>
  <c r="T27" s="1"/>
  <c r="E27"/>
  <c r="P27" s="1"/>
  <c r="N13"/>
  <c r="O13" s="1"/>
  <c r="O12"/>
  <c r="W26"/>
  <c r="N26"/>
  <c r="U26"/>
  <c r="V26"/>
  <c r="P26"/>
  <c r="K29" i="3"/>
  <c r="G27"/>
  <c r="H28" s="1"/>
  <c r="I29" s="1"/>
  <c r="E27"/>
  <c r="H27"/>
  <c r="I28" s="1"/>
  <c r="J29" s="1"/>
  <c r="L29"/>
  <c r="D27"/>
  <c r="E28" s="1"/>
  <c r="C27"/>
  <c r="W27"/>
  <c r="U27"/>
  <c r="V27"/>
  <c r="T27"/>
  <c r="R27"/>
  <c r="Q27"/>
  <c r="I8"/>
  <c r="J7"/>
  <c r="N26"/>
  <c r="U26"/>
  <c r="V26"/>
  <c r="Q26"/>
  <c r="S26"/>
  <c r="T26"/>
  <c r="R26"/>
  <c r="P26"/>
  <c r="O26"/>
  <c r="K32" i="2"/>
  <c r="I29"/>
  <c r="J30" s="1"/>
  <c r="K31" s="1"/>
  <c r="L32" s="1"/>
  <c r="D27"/>
  <c r="E28" s="1"/>
  <c r="F29" s="1"/>
  <c r="G30" s="1"/>
  <c r="H31" s="1"/>
  <c r="I32" s="1"/>
  <c r="J33" s="1"/>
  <c r="C27"/>
  <c r="G29"/>
  <c r="R26"/>
  <c r="V26"/>
  <c r="W26"/>
  <c r="T26"/>
  <c r="O26"/>
  <c r="Q25"/>
  <c r="V25"/>
  <c r="S25"/>
  <c r="H8"/>
  <c r="I7"/>
  <c r="S26"/>
  <c r="U26"/>
  <c r="P26"/>
  <c r="Q26"/>
  <c r="U25"/>
  <c r="N25"/>
  <c r="I26" i="1"/>
  <c r="J26"/>
  <c r="C26"/>
  <c r="D26"/>
  <c r="O26" s="1"/>
  <c r="U26"/>
  <c r="K26"/>
  <c r="V26"/>
  <c r="L26"/>
  <c r="G26"/>
  <c r="F26"/>
  <c r="E26"/>
  <c r="H26"/>
  <c r="S25"/>
  <c r="N25"/>
  <c r="W26"/>
  <c r="I8"/>
  <c r="J7"/>
  <c r="L28" i="6" l="1"/>
  <c r="K28"/>
  <c r="G28"/>
  <c r="F28"/>
  <c r="C28"/>
  <c r="D28"/>
  <c r="O28" s="1"/>
  <c r="N13"/>
  <c r="O13" s="1"/>
  <c r="O12"/>
  <c r="K7"/>
  <c r="J8"/>
  <c r="R28"/>
  <c r="H28"/>
  <c r="S28" s="1"/>
  <c r="J28"/>
  <c r="I28"/>
  <c r="T28" s="1"/>
  <c r="E28"/>
  <c r="W28"/>
  <c r="Q27"/>
  <c r="V27"/>
  <c r="U27"/>
  <c r="P27"/>
  <c r="N27"/>
  <c r="D32" i="5"/>
  <c r="E33" s="1"/>
  <c r="F34" s="1"/>
  <c r="G35" s="1"/>
  <c r="C32"/>
  <c r="S21"/>
  <c r="Q22"/>
  <c r="L7"/>
  <c r="L8" s="1"/>
  <c r="K8"/>
  <c r="C28" i="4"/>
  <c r="D28"/>
  <c r="O28" s="1"/>
  <c r="K7"/>
  <c r="J8"/>
  <c r="F28"/>
  <c r="Q28" s="1"/>
  <c r="J28"/>
  <c r="U28" s="1"/>
  <c r="I28"/>
  <c r="T28" s="1"/>
  <c r="K28"/>
  <c r="V28" s="1"/>
  <c r="G28"/>
  <c r="R28" s="1"/>
  <c r="L28"/>
  <c r="W28" s="1"/>
  <c r="H28"/>
  <c r="S28" s="1"/>
  <c r="E28"/>
  <c r="P28" s="1"/>
  <c r="N27"/>
  <c r="L30" i="3"/>
  <c r="J30"/>
  <c r="F28"/>
  <c r="G29" s="1"/>
  <c r="H30" s="1"/>
  <c r="P27"/>
  <c r="K30"/>
  <c r="L31" s="1"/>
  <c r="S27"/>
  <c r="G28"/>
  <c r="H29" s="1"/>
  <c r="I30" s="1"/>
  <c r="O27"/>
  <c r="C28"/>
  <c r="D28"/>
  <c r="K7"/>
  <c r="J8"/>
  <c r="S28"/>
  <c r="U28"/>
  <c r="V28"/>
  <c r="T28"/>
  <c r="P28"/>
  <c r="W28"/>
  <c r="N27"/>
  <c r="H30" i="2"/>
  <c r="I31" s="1"/>
  <c r="J32" s="1"/>
  <c r="K33" s="1"/>
  <c r="L33"/>
  <c r="K34" s="1"/>
  <c r="C28"/>
  <c r="D28"/>
  <c r="E29" s="1"/>
  <c r="F30" s="1"/>
  <c r="G31" s="1"/>
  <c r="H32" s="1"/>
  <c r="I33" s="1"/>
  <c r="J34" s="1"/>
  <c r="N27"/>
  <c r="P27"/>
  <c r="T27"/>
  <c r="J7"/>
  <c r="I8"/>
  <c r="V27"/>
  <c r="R27"/>
  <c r="N26"/>
  <c r="W27"/>
  <c r="I27" i="1"/>
  <c r="T27" s="1"/>
  <c r="G27"/>
  <c r="Q27"/>
  <c r="R27"/>
  <c r="H27"/>
  <c r="C27"/>
  <c r="K27"/>
  <c r="J27"/>
  <c r="L27"/>
  <c r="E27"/>
  <c r="R26"/>
  <c r="P26"/>
  <c r="Q26"/>
  <c r="N26"/>
  <c r="T26"/>
  <c r="S26"/>
  <c r="J8"/>
  <c r="K7"/>
  <c r="K8" i="6" l="1"/>
  <c r="L7"/>
  <c r="L8" s="1"/>
  <c r="C29"/>
  <c r="D29"/>
  <c r="O29" s="1"/>
  <c r="G29"/>
  <c r="R29" s="1"/>
  <c r="H29"/>
  <c r="S29" s="1"/>
  <c r="L29"/>
  <c r="W29" s="1"/>
  <c r="F29"/>
  <c r="Q29" s="1"/>
  <c r="J29"/>
  <c r="U29" s="1"/>
  <c r="K29"/>
  <c r="V29" s="1"/>
  <c r="I29"/>
  <c r="T29" s="1"/>
  <c r="E29"/>
  <c r="P29" s="1"/>
  <c r="N28"/>
  <c r="P28"/>
  <c r="Q28"/>
  <c r="U28"/>
  <c r="V28"/>
  <c r="I31" i="3"/>
  <c r="D33" i="5"/>
  <c r="E34" s="1"/>
  <c r="F35" s="1"/>
  <c r="G36" s="1"/>
  <c r="C33"/>
  <c r="T21"/>
  <c r="R22"/>
  <c r="K8" i="4"/>
  <c r="L7"/>
  <c r="L8" s="1"/>
  <c r="C29"/>
  <c r="D29"/>
  <c r="O29" s="1"/>
  <c r="F29"/>
  <c r="Q29" s="1"/>
  <c r="I29"/>
  <c r="T29" s="1"/>
  <c r="H29"/>
  <c r="S29" s="1"/>
  <c r="L29"/>
  <c r="W29" s="1"/>
  <c r="J29"/>
  <c r="U29" s="1"/>
  <c r="K29"/>
  <c r="V29" s="1"/>
  <c r="G29"/>
  <c r="R29" s="1"/>
  <c r="E29"/>
  <c r="P29" s="1"/>
  <c r="N28"/>
  <c r="K31" i="3"/>
  <c r="J32" s="1"/>
  <c r="Q28"/>
  <c r="E29"/>
  <c r="F30" s="1"/>
  <c r="G31" s="1"/>
  <c r="H32" s="1"/>
  <c r="I33" s="1"/>
  <c r="R28"/>
  <c r="J31"/>
  <c r="K32" s="1"/>
  <c r="F29"/>
  <c r="G30" s="1"/>
  <c r="H31" s="1"/>
  <c r="D29"/>
  <c r="C29"/>
  <c r="O28"/>
  <c r="K8"/>
  <c r="L7"/>
  <c r="L8" s="1"/>
  <c r="U29"/>
  <c r="V29"/>
  <c r="T29"/>
  <c r="S29"/>
  <c r="R29"/>
  <c r="W29"/>
  <c r="N28"/>
  <c r="L34" i="2"/>
  <c r="L35" s="1"/>
  <c r="C29"/>
  <c r="D29"/>
  <c r="E30" s="1"/>
  <c r="F31" s="1"/>
  <c r="G32" s="1"/>
  <c r="H33" s="1"/>
  <c r="I34" s="1"/>
  <c r="J35" s="1"/>
  <c r="K36" s="1"/>
  <c r="O27"/>
  <c r="J8"/>
  <c r="K7"/>
  <c r="P28"/>
  <c r="S27"/>
  <c r="U27"/>
  <c r="Q27"/>
  <c r="F28" i="1"/>
  <c r="Q28" s="1"/>
  <c r="L28"/>
  <c r="E28"/>
  <c r="P28" s="1"/>
  <c r="I28"/>
  <c r="J28"/>
  <c r="U28" s="1"/>
  <c r="T28"/>
  <c r="K28"/>
  <c r="D28"/>
  <c r="C28"/>
  <c r="H28"/>
  <c r="G28"/>
  <c r="R28" s="1"/>
  <c r="W28"/>
  <c r="P27"/>
  <c r="W27"/>
  <c r="O27"/>
  <c r="V27"/>
  <c r="U27"/>
  <c r="N27"/>
  <c r="S27"/>
  <c r="K8"/>
  <c r="L7"/>
  <c r="L8" s="1"/>
  <c r="C30" i="6" l="1"/>
  <c r="D30"/>
  <c r="O30" s="1"/>
  <c r="F30"/>
  <c r="Q30" s="1"/>
  <c r="J30"/>
  <c r="U30" s="1"/>
  <c r="L30"/>
  <c r="W30" s="1"/>
  <c r="K30"/>
  <c r="V30" s="1"/>
  <c r="G30"/>
  <c r="R30" s="1"/>
  <c r="I30"/>
  <c r="T30" s="1"/>
  <c r="H30"/>
  <c r="S30" s="1"/>
  <c r="E30"/>
  <c r="P30" s="1"/>
  <c r="N29"/>
  <c r="D34" i="5"/>
  <c r="E35" s="1"/>
  <c r="F36" s="1"/>
  <c r="C34"/>
  <c r="U22"/>
  <c r="U21"/>
  <c r="S22"/>
  <c r="C30" i="4"/>
  <c r="D30"/>
  <c r="O30" s="1"/>
  <c r="F30"/>
  <c r="Q30" s="1"/>
  <c r="H30"/>
  <c r="S30" s="1"/>
  <c r="L30"/>
  <c r="W30" s="1"/>
  <c r="K30"/>
  <c r="V30" s="1"/>
  <c r="I30"/>
  <c r="T30" s="1"/>
  <c r="J30"/>
  <c r="U30" s="1"/>
  <c r="G30"/>
  <c r="R30" s="1"/>
  <c r="E30"/>
  <c r="P30" s="1"/>
  <c r="N29"/>
  <c r="L32" i="3"/>
  <c r="K33" s="1"/>
  <c r="I32"/>
  <c r="P29"/>
  <c r="J33"/>
  <c r="E30"/>
  <c r="F31" s="1"/>
  <c r="Q29"/>
  <c r="G32"/>
  <c r="O29"/>
  <c r="C30"/>
  <c r="D30"/>
  <c r="E31" s="1"/>
  <c r="F32" s="1"/>
  <c r="G33" s="1"/>
  <c r="H34" s="1"/>
  <c r="L33"/>
  <c r="J34"/>
  <c r="Q30"/>
  <c r="S30"/>
  <c r="T30"/>
  <c r="W30"/>
  <c r="U30"/>
  <c r="V30"/>
  <c r="R30"/>
  <c r="N29"/>
  <c r="K35" i="2"/>
  <c r="L36" s="1"/>
  <c r="L37" s="1"/>
  <c r="D30"/>
  <c r="E31" s="1"/>
  <c r="F32" s="1"/>
  <c r="G33" s="1"/>
  <c r="H34" s="1"/>
  <c r="I35" s="1"/>
  <c r="C30"/>
  <c r="O29"/>
  <c r="L7"/>
  <c r="L8" s="1"/>
  <c r="K8"/>
  <c r="T29"/>
  <c r="S29"/>
  <c r="V29"/>
  <c r="W29"/>
  <c r="U29"/>
  <c r="Q29"/>
  <c r="R29"/>
  <c r="P29"/>
  <c r="N28"/>
  <c r="W28"/>
  <c r="O28"/>
  <c r="R28"/>
  <c r="Q28"/>
  <c r="V28"/>
  <c r="T28"/>
  <c r="U28"/>
  <c r="S28"/>
  <c r="E29" i="1"/>
  <c r="J29"/>
  <c r="H29"/>
  <c r="I29"/>
  <c r="S29"/>
  <c r="C29"/>
  <c r="N29" s="1"/>
  <c r="D29"/>
  <c r="L29"/>
  <c r="W29" s="1"/>
  <c r="K29"/>
  <c r="V29" s="1"/>
  <c r="U29"/>
  <c r="P29"/>
  <c r="F29"/>
  <c r="Q29" s="1"/>
  <c r="G29"/>
  <c r="O28"/>
  <c r="N28"/>
  <c r="S28"/>
  <c r="V28"/>
  <c r="C31" i="6" l="1"/>
  <c r="D31"/>
  <c r="O31" s="1"/>
  <c r="F31"/>
  <c r="Q31" s="1"/>
  <c r="I31"/>
  <c r="T31" s="1"/>
  <c r="J31"/>
  <c r="U31" s="1"/>
  <c r="H31"/>
  <c r="S31" s="1"/>
  <c r="L31"/>
  <c r="W31" s="1"/>
  <c r="K31"/>
  <c r="V31" s="1"/>
  <c r="G31"/>
  <c r="R31" s="1"/>
  <c r="E31"/>
  <c r="P31" s="1"/>
  <c r="N30"/>
  <c r="D35" i="5"/>
  <c r="E36" s="1"/>
  <c r="F37" s="1"/>
  <c r="C35"/>
  <c r="V22"/>
  <c r="T22"/>
  <c r="C31" i="4"/>
  <c r="D31"/>
  <c r="O31" s="1"/>
  <c r="F31"/>
  <c r="Q31" s="1"/>
  <c r="H31"/>
  <c r="S31" s="1"/>
  <c r="K31"/>
  <c r="V31" s="1"/>
  <c r="J31"/>
  <c r="U31" s="1"/>
  <c r="L31"/>
  <c r="W31" s="1"/>
  <c r="I31"/>
  <c r="T31" s="1"/>
  <c r="G31"/>
  <c r="R31" s="1"/>
  <c r="E31"/>
  <c r="P31" s="1"/>
  <c r="N30"/>
  <c r="H33" i="3"/>
  <c r="K34"/>
  <c r="I34"/>
  <c r="P30"/>
  <c r="O30"/>
  <c r="C31"/>
  <c r="D31"/>
  <c r="E32" s="1"/>
  <c r="F33" s="1"/>
  <c r="G34" s="1"/>
  <c r="H35" s="1"/>
  <c r="I35"/>
  <c r="L34"/>
  <c r="K35" s="1"/>
  <c r="Q31"/>
  <c r="W31"/>
  <c r="V31"/>
  <c r="U31"/>
  <c r="S31"/>
  <c r="T31"/>
  <c r="R31"/>
  <c r="P31"/>
  <c r="N30"/>
  <c r="J36" i="2"/>
  <c r="K37" s="1"/>
  <c r="L38" s="1"/>
  <c r="C31"/>
  <c r="D31"/>
  <c r="E32" s="1"/>
  <c r="F33" s="1"/>
  <c r="G34" s="1"/>
  <c r="H35" s="1"/>
  <c r="I36" s="1"/>
  <c r="J37" s="1"/>
  <c r="K38" s="1"/>
  <c r="L39" s="1"/>
  <c r="N30"/>
  <c r="O30"/>
  <c r="S30"/>
  <c r="V30"/>
  <c r="T30"/>
  <c r="U30"/>
  <c r="Q30"/>
  <c r="R30"/>
  <c r="P30"/>
  <c r="W30"/>
  <c r="N29"/>
  <c r="H30" i="1"/>
  <c r="S30" s="1"/>
  <c r="G30"/>
  <c r="E30"/>
  <c r="P30" s="1"/>
  <c r="J30"/>
  <c r="K30"/>
  <c r="V30" s="1"/>
  <c r="U30"/>
  <c r="F30"/>
  <c r="R29"/>
  <c r="L30"/>
  <c r="C30"/>
  <c r="N30" s="1"/>
  <c r="D30"/>
  <c r="I30"/>
  <c r="T30" s="1"/>
  <c r="T29"/>
  <c r="O29"/>
  <c r="C32" i="6" l="1"/>
  <c r="D32"/>
  <c r="F32"/>
  <c r="H32"/>
  <c r="L32"/>
  <c r="S32"/>
  <c r="I32"/>
  <c r="T32" s="1"/>
  <c r="K32"/>
  <c r="V32" s="1"/>
  <c r="J32"/>
  <c r="U32" s="1"/>
  <c r="Q32"/>
  <c r="G32"/>
  <c r="R32" s="1"/>
  <c r="O32"/>
  <c r="E32"/>
  <c r="P32" s="1"/>
  <c r="W32"/>
  <c r="N31"/>
  <c r="AU22" i="5"/>
  <c r="U23"/>
  <c r="V23"/>
  <c r="D36"/>
  <c r="E37" s="1"/>
  <c r="C36"/>
  <c r="C32" i="4"/>
  <c r="D32"/>
  <c r="O32" s="1"/>
  <c r="F32"/>
  <c r="Q32" s="1"/>
  <c r="H32"/>
  <c r="S32" s="1"/>
  <c r="J32"/>
  <c r="U32" s="1"/>
  <c r="K32"/>
  <c r="V32" s="1"/>
  <c r="L32"/>
  <c r="W32" s="1"/>
  <c r="I32"/>
  <c r="T32" s="1"/>
  <c r="G32"/>
  <c r="R32" s="1"/>
  <c r="E32"/>
  <c r="P32" s="1"/>
  <c r="N31"/>
  <c r="J35" i="3"/>
  <c r="I36" s="1"/>
  <c r="O31"/>
  <c r="C32"/>
  <c r="D32"/>
  <c r="E33" s="1"/>
  <c r="F34" s="1"/>
  <c r="G35" s="1"/>
  <c r="H36" s="1"/>
  <c r="L35"/>
  <c r="K36" s="1"/>
  <c r="J36"/>
  <c r="Q32"/>
  <c r="S32"/>
  <c r="U32"/>
  <c r="V32"/>
  <c r="W32"/>
  <c r="T32"/>
  <c r="R32"/>
  <c r="P32"/>
  <c r="N31"/>
  <c r="D32" i="2"/>
  <c r="E33" s="1"/>
  <c r="F34" s="1"/>
  <c r="G35" s="1"/>
  <c r="H36" s="1"/>
  <c r="I37" s="1"/>
  <c r="J38" s="1"/>
  <c r="K39" s="1"/>
  <c r="L40" s="1"/>
  <c r="C32"/>
  <c r="Q31"/>
  <c r="V31"/>
  <c r="U31"/>
  <c r="W31"/>
  <c r="S31"/>
  <c r="T31"/>
  <c r="R31"/>
  <c r="P31"/>
  <c r="E31" i="1"/>
  <c r="H31"/>
  <c r="S31" s="1"/>
  <c r="C31"/>
  <c r="D31"/>
  <c r="O31" s="1"/>
  <c r="G31"/>
  <c r="K31"/>
  <c r="U31"/>
  <c r="P31"/>
  <c r="F31"/>
  <c r="I31"/>
  <c r="W31"/>
  <c r="O30"/>
  <c r="R30"/>
  <c r="W30"/>
  <c r="Q30"/>
  <c r="C33" i="6" l="1"/>
  <c r="D33"/>
  <c r="O33" s="1"/>
  <c r="F33"/>
  <c r="Q33" s="1"/>
  <c r="H33"/>
  <c r="S33" s="1"/>
  <c r="K33"/>
  <c r="V33" s="1"/>
  <c r="L33"/>
  <c r="W33" s="1"/>
  <c r="J33"/>
  <c r="U33" s="1"/>
  <c r="I33"/>
  <c r="T33" s="1"/>
  <c r="G33"/>
  <c r="R33" s="1"/>
  <c r="E33"/>
  <c r="P33" s="1"/>
  <c r="N32"/>
  <c r="U24" i="5"/>
  <c r="AT23"/>
  <c r="AT24"/>
  <c r="AU23"/>
  <c r="T25"/>
  <c r="T24"/>
  <c r="V24"/>
  <c r="D37"/>
  <c r="E38" s="1"/>
  <c r="C37"/>
  <c r="C33" i="4"/>
  <c r="D33"/>
  <c r="O33" s="1"/>
  <c r="F33"/>
  <c r="Q33" s="1"/>
  <c r="H33"/>
  <c r="S33" s="1"/>
  <c r="J33"/>
  <c r="U33" s="1"/>
  <c r="L33"/>
  <c r="W33" s="1"/>
  <c r="K33"/>
  <c r="V33" s="1"/>
  <c r="I33"/>
  <c r="T33" s="1"/>
  <c r="G33"/>
  <c r="R33" s="1"/>
  <c r="E33"/>
  <c r="P33" s="1"/>
  <c r="N32"/>
  <c r="O32" i="3"/>
  <c r="D33"/>
  <c r="E34" s="1"/>
  <c r="F35" s="1"/>
  <c r="G36" s="1"/>
  <c r="H37" s="1"/>
  <c r="C33"/>
  <c r="I37"/>
  <c r="J37"/>
  <c r="L36"/>
  <c r="K37" s="1"/>
  <c r="Q33"/>
  <c r="U33"/>
  <c r="W33"/>
  <c r="V33"/>
  <c r="S33"/>
  <c r="T33"/>
  <c r="R33"/>
  <c r="P33"/>
  <c r="N32"/>
  <c r="D33" i="2"/>
  <c r="E34" s="1"/>
  <c r="F35" s="1"/>
  <c r="G36" s="1"/>
  <c r="H37" s="1"/>
  <c r="I38" s="1"/>
  <c r="J39" s="1"/>
  <c r="K40" s="1"/>
  <c r="L41" s="1"/>
  <c r="C33"/>
  <c r="N32"/>
  <c r="O32"/>
  <c r="P32"/>
  <c r="N31"/>
  <c r="O31"/>
  <c r="Q32"/>
  <c r="S32"/>
  <c r="U32"/>
  <c r="W32"/>
  <c r="J32" i="1"/>
  <c r="L32"/>
  <c r="W32" s="1"/>
  <c r="H32"/>
  <c r="S32" s="1"/>
  <c r="C32"/>
  <c r="D32"/>
  <c r="O32" s="1"/>
  <c r="G32"/>
  <c r="E32"/>
  <c r="K32"/>
  <c r="V32" s="1"/>
  <c r="U32"/>
  <c r="I32"/>
  <c r="F32"/>
  <c r="T31"/>
  <c r="R31"/>
  <c r="V31"/>
  <c r="Q31"/>
  <c r="N31"/>
  <c r="C34" i="6" l="1"/>
  <c r="N34" s="1"/>
  <c r="D34"/>
  <c r="F34"/>
  <c r="H34"/>
  <c r="J34"/>
  <c r="K34"/>
  <c r="L34"/>
  <c r="S34"/>
  <c r="I34"/>
  <c r="Q34"/>
  <c r="G34"/>
  <c r="O34"/>
  <c r="E34"/>
  <c r="W34"/>
  <c r="N33"/>
  <c r="V25" i="5"/>
  <c r="AU25"/>
  <c r="AS24"/>
  <c r="AS25"/>
  <c r="AU24"/>
  <c r="U26"/>
  <c r="S26"/>
  <c r="U25"/>
  <c r="S25"/>
  <c r="D38"/>
  <c r="C38"/>
  <c r="C34" i="4"/>
  <c r="D34"/>
  <c r="O34" s="1"/>
  <c r="F34"/>
  <c r="Q34" s="1"/>
  <c r="H34"/>
  <c r="S34" s="1"/>
  <c r="J34"/>
  <c r="U34" s="1"/>
  <c r="L34"/>
  <c r="W34" s="1"/>
  <c r="K34"/>
  <c r="V34" s="1"/>
  <c r="I34"/>
  <c r="T34" s="1"/>
  <c r="G34"/>
  <c r="R34" s="1"/>
  <c r="E34"/>
  <c r="P34" s="1"/>
  <c r="N33"/>
  <c r="O33" i="3"/>
  <c r="L37"/>
  <c r="L38" s="1"/>
  <c r="D34"/>
  <c r="E35" s="1"/>
  <c r="F36" s="1"/>
  <c r="G37" s="1"/>
  <c r="H38" s="1"/>
  <c r="C34"/>
  <c r="J38"/>
  <c r="I38"/>
  <c r="Q34"/>
  <c r="S34"/>
  <c r="W34"/>
  <c r="U34"/>
  <c r="V34"/>
  <c r="T34"/>
  <c r="R34"/>
  <c r="P34"/>
  <c r="N33"/>
  <c r="D34" i="2"/>
  <c r="E35" s="1"/>
  <c r="F36" s="1"/>
  <c r="G37" s="1"/>
  <c r="H38" s="1"/>
  <c r="I39" s="1"/>
  <c r="J40" s="1"/>
  <c r="K41" s="1"/>
  <c r="L42" s="1"/>
  <c r="C34"/>
  <c r="U33"/>
  <c r="W33"/>
  <c r="V33"/>
  <c r="S33"/>
  <c r="T33"/>
  <c r="R33"/>
  <c r="Q33"/>
  <c r="P33"/>
  <c r="N33"/>
  <c r="V32"/>
  <c r="T32"/>
  <c r="R32"/>
  <c r="G33" i="1"/>
  <c r="J33"/>
  <c r="L33"/>
  <c r="F33"/>
  <c r="Q33" s="1"/>
  <c r="H33"/>
  <c r="R33"/>
  <c r="D33"/>
  <c r="C33"/>
  <c r="E33"/>
  <c r="I33"/>
  <c r="S33"/>
  <c r="U33"/>
  <c r="K33"/>
  <c r="V33" s="1"/>
  <c r="R32"/>
  <c r="T32"/>
  <c r="P32"/>
  <c r="Q32"/>
  <c r="N32"/>
  <c r="W33"/>
  <c r="F35" i="6" l="1"/>
  <c r="H35"/>
  <c r="S35" s="1"/>
  <c r="J35"/>
  <c r="L35"/>
  <c r="W35" s="1"/>
  <c r="U35"/>
  <c r="K35"/>
  <c r="V35" s="1"/>
  <c r="I35"/>
  <c r="T35" s="1"/>
  <c r="Q35"/>
  <c r="G35"/>
  <c r="R35" s="1"/>
  <c r="E35"/>
  <c r="P35" s="1"/>
  <c r="C35"/>
  <c r="N35" s="1"/>
  <c r="D35"/>
  <c r="O35" s="1"/>
  <c r="V34"/>
  <c r="U34"/>
  <c r="T34"/>
  <c r="R34"/>
  <c r="P34"/>
  <c r="V26" i="5"/>
  <c r="AT26"/>
  <c r="AR25"/>
  <c r="AR26"/>
  <c r="AT25"/>
  <c r="AU26"/>
  <c r="T26"/>
  <c r="R26"/>
  <c r="T27"/>
  <c r="R27"/>
  <c r="V27"/>
  <c r="D39"/>
  <c r="C39"/>
  <c r="C35" i="4"/>
  <c r="D35"/>
  <c r="O35" s="1"/>
  <c r="F35"/>
  <c r="Q35" s="1"/>
  <c r="H35"/>
  <c r="S35" s="1"/>
  <c r="J35"/>
  <c r="U35" s="1"/>
  <c r="L35"/>
  <c r="W35" s="1"/>
  <c r="K35"/>
  <c r="V35" s="1"/>
  <c r="I35"/>
  <c r="T35" s="1"/>
  <c r="G35"/>
  <c r="R35" s="1"/>
  <c r="E35"/>
  <c r="P35" s="1"/>
  <c r="N34"/>
  <c r="K38" i="3"/>
  <c r="J39" s="1"/>
  <c r="O34"/>
  <c r="K39"/>
  <c r="D35"/>
  <c r="E36" s="1"/>
  <c r="F37" s="1"/>
  <c r="G38" s="1"/>
  <c r="H39" s="1"/>
  <c r="C35"/>
  <c r="I39"/>
  <c r="Q35"/>
  <c r="S35"/>
  <c r="U35"/>
  <c r="W35"/>
  <c r="V35"/>
  <c r="T35"/>
  <c r="R35"/>
  <c r="P35"/>
  <c r="N34"/>
  <c r="C35" i="2"/>
  <c r="D35"/>
  <c r="E36" s="1"/>
  <c r="F37" s="1"/>
  <c r="G38" s="1"/>
  <c r="H39" s="1"/>
  <c r="I40" s="1"/>
  <c r="J41" s="1"/>
  <c r="K42" s="1"/>
  <c r="L43" s="1"/>
  <c r="P34"/>
  <c r="N34"/>
  <c r="O33"/>
  <c r="Q34"/>
  <c r="R34"/>
  <c r="U34"/>
  <c r="V34"/>
  <c r="S34"/>
  <c r="T34"/>
  <c r="W34"/>
  <c r="J34" i="1"/>
  <c r="F34"/>
  <c r="E34"/>
  <c r="P34" s="1"/>
  <c r="D34"/>
  <c r="C34"/>
  <c r="I34"/>
  <c r="G34"/>
  <c r="Q34"/>
  <c r="L34"/>
  <c r="K34"/>
  <c r="H34"/>
  <c r="P33"/>
  <c r="T33"/>
  <c r="V34"/>
  <c r="O33"/>
  <c r="N33"/>
  <c r="C36" i="6" l="1"/>
  <c r="N36" s="1"/>
  <c r="D36"/>
  <c r="E36"/>
  <c r="F36"/>
  <c r="H36"/>
  <c r="J36"/>
  <c r="L36"/>
  <c r="K36"/>
  <c r="I36"/>
  <c r="Q36"/>
  <c r="G36"/>
  <c r="AQ26" i="5"/>
  <c r="AQ27"/>
  <c r="U27"/>
  <c r="AS27"/>
  <c r="AS26"/>
  <c r="AU27"/>
  <c r="S28"/>
  <c r="Q28"/>
  <c r="S27"/>
  <c r="Q27"/>
  <c r="U28"/>
  <c r="C40"/>
  <c r="C36" i="4"/>
  <c r="D36"/>
  <c r="O36" s="1"/>
  <c r="F36"/>
  <c r="Q36" s="1"/>
  <c r="H36"/>
  <c r="S36" s="1"/>
  <c r="J36"/>
  <c r="U36" s="1"/>
  <c r="L36"/>
  <c r="W36" s="1"/>
  <c r="K36"/>
  <c r="V36" s="1"/>
  <c r="I36"/>
  <c r="T36" s="1"/>
  <c r="G36"/>
  <c r="R36" s="1"/>
  <c r="E36"/>
  <c r="P36" s="1"/>
  <c r="N35"/>
  <c r="O35" i="3"/>
  <c r="J40"/>
  <c r="L39"/>
  <c r="L40" s="1"/>
  <c r="I40"/>
  <c r="D36"/>
  <c r="E37" s="1"/>
  <c r="F38" s="1"/>
  <c r="G39" s="1"/>
  <c r="H40" s="1"/>
  <c r="C36"/>
  <c r="Q36"/>
  <c r="S36"/>
  <c r="U36"/>
  <c r="W36"/>
  <c r="V36"/>
  <c r="T36"/>
  <c r="R36"/>
  <c r="P36"/>
  <c r="N35"/>
  <c r="C36" i="2"/>
  <c r="D36"/>
  <c r="E37" s="1"/>
  <c r="F38" s="1"/>
  <c r="G39" s="1"/>
  <c r="H40" s="1"/>
  <c r="I41" s="1"/>
  <c r="J42" s="1"/>
  <c r="K43" s="1"/>
  <c r="L44" s="1"/>
  <c r="N35"/>
  <c r="O34"/>
  <c r="U35"/>
  <c r="W35"/>
  <c r="V35"/>
  <c r="T35"/>
  <c r="S35"/>
  <c r="P35"/>
  <c r="Q35"/>
  <c r="I35" i="1"/>
  <c r="L35"/>
  <c r="W35" s="1"/>
  <c r="H35"/>
  <c r="S35" s="1"/>
  <c r="J35"/>
  <c r="U35" s="1"/>
  <c r="T35"/>
  <c r="E35"/>
  <c r="P35" s="1"/>
  <c r="K35"/>
  <c r="D35"/>
  <c r="C35"/>
  <c r="F35"/>
  <c r="G35"/>
  <c r="O34"/>
  <c r="R34"/>
  <c r="U34"/>
  <c r="W34"/>
  <c r="S34"/>
  <c r="N34"/>
  <c r="T34"/>
  <c r="H37" i="6" l="1"/>
  <c r="J37"/>
  <c r="L37"/>
  <c r="U37"/>
  <c r="K37"/>
  <c r="V37" s="1"/>
  <c r="S37"/>
  <c r="I37"/>
  <c r="T37" s="1"/>
  <c r="G37"/>
  <c r="R37" s="1"/>
  <c r="F37"/>
  <c r="Q37" s="1"/>
  <c r="E37"/>
  <c r="P37" s="1"/>
  <c r="W37"/>
  <c r="N37"/>
  <c r="C37"/>
  <c r="D37"/>
  <c r="O37" s="1"/>
  <c r="W36"/>
  <c r="S36"/>
  <c r="U36"/>
  <c r="V36"/>
  <c r="T36"/>
  <c r="R36"/>
  <c r="P36"/>
  <c r="O36"/>
  <c r="AT29" i="5"/>
  <c r="AP27"/>
  <c r="AP28"/>
  <c r="AT28"/>
  <c r="AT27"/>
  <c r="T28"/>
  <c r="AR28"/>
  <c r="AR27"/>
  <c r="V28"/>
  <c r="P29"/>
  <c r="R29"/>
  <c r="U29"/>
  <c r="T29"/>
  <c r="R28"/>
  <c r="P28"/>
  <c r="C37" i="4"/>
  <c r="D37"/>
  <c r="O37" s="1"/>
  <c r="F37"/>
  <c r="Q37" s="1"/>
  <c r="H37"/>
  <c r="S37" s="1"/>
  <c r="J37"/>
  <c r="U37" s="1"/>
  <c r="L37"/>
  <c r="W37" s="1"/>
  <c r="K37"/>
  <c r="V37" s="1"/>
  <c r="I37"/>
  <c r="T37" s="1"/>
  <c r="G37"/>
  <c r="R37" s="1"/>
  <c r="E37"/>
  <c r="P37" s="1"/>
  <c r="N36"/>
  <c r="I41" i="3"/>
  <c r="K40"/>
  <c r="L41" s="1"/>
  <c r="K41"/>
  <c r="O36"/>
  <c r="C37"/>
  <c r="D37"/>
  <c r="E38" s="1"/>
  <c r="F39" s="1"/>
  <c r="G40" s="1"/>
  <c r="H41" s="1"/>
  <c r="S37"/>
  <c r="U37"/>
  <c r="W37"/>
  <c r="V37"/>
  <c r="T37"/>
  <c r="Q37"/>
  <c r="R37"/>
  <c r="P37"/>
  <c r="N36"/>
  <c r="C37" i="2"/>
  <c r="D37"/>
  <c r="E38" s="1"/>
  <c r="F39" s="1"/>
  <c r="G40" s="1"/>
  <c r="H41" s="1"/>
  <c r="I42" s="1"/>
  <c r="J43" s="1"/>
  <c r="K44" s="1"/>
  <c r="L45" s="1"/>
  <c r="S36"/>
  <c r="P36"/>
  <c r="R35"/>
  <c r="O35"/>
  <c r="R36"/>
  <c r="T36"/>
  <c r="U36"/>
  <c r="W36"/>
  <c r="V36"/>
  <c r="N36"/>
  <c r="H36" i="1"/>
  <c r="G36"/>
  <c r="R36" s="1"/>
  <c r="E36"/>
  <c r="L36"/>
  <c r="C36"/>
  <c r="D36"/>
  <c r="O36" s="1"/>
  <c r="F36"/>
  <c r="P36"/>
  <c r="K36"/>
  <c r="I36"/>
  <c r="S36"/>
  <c r="J36"/>
  <c r="O35"/>
  <c r="R35"/>
  <c r="V35"/>
  <c r="Q35"/>
  <c r="N35"/>
  <c r="C38" i="6" l="1"/>
  <c r="N38" s="1"/>
  <c r="D38"/>
  <c r="E38"/>
  <c r="F38"/>
  <c r="G38"/>
  <c r="H38"/>
  <c r="J38"/>
  <c r="L38"/>
  <c r="K38"/>
  <c r="I38"/>
  <c r="AO28" i="5"/>
  <c r="AO29"/>
  <c r="S29"/>
  <c r="AQ29"/>
  <c r="AQ28"/>
  <c r="AU28"/>
  <c r="AS29"/>
  <c r="AS28"/>
  <c r="V29"/>
  <c r="U30" s="1"/>
  <c r="Q29"/>
  <c r="O29"/>
  <c r="Q30"/>
  <c r="O30"/>
  <c r="S30"/>
  <c r="C38" i="4"/>
  <c r="D38"/>
  <c r="O38" s="1"/>
  <c r="F38"/>
  <c r="Q38" s="1"/>
  <c r="H38"/>
  <c r="S38" s="1"/>
  <c r="J38"/>
  <c r="U38" s="1"/>
  <c r="L38"/>
  <c r="W38" s="1"/>
  <c r="K38"/>
  <c r="V38" s="1"/>
  <c r="I38"/>
  <c r="T38" s="1"/>
  <c r="G38"/>
  <c r="R38" s="1"/>
  <c r="E38"/>
  <c r="P38" s="1"/>
  <c r="N37"/>
  <c r="L42" i="3"/>
  <c r="J41"/>
  <c r="K42" s="1"/>
  <c r="J42"/>
  <c r="K43" s="1"/>
  <c r="C38"/>
  <c r="D38"/>
  <c r="E39" s="1"/>
  <c r="F40" s="1"/>
  <c r="G41" s="1"/>
  <c r="H42" s="1"/>
  <c r="O37"/>
  <c r="Q38"/>
  <c r="S38"/>
  <c r="U38"/>
  <c r="W38"/>
  <c r="V38"/>
  <c r="T38"/>
  <c r="R38"/>
  <c r="P38"/>
  <c r="N37"/>
  <c r="D38" i="2"/>
  <c r="E39" s="1"/>
  <c r="F40" s="1"/>
  <c r="G41" s="1"/>
  <c r="H42" s="1"/>
  <c r="I43" s="1"/>
  <c r="J44" s="1"/>
  <c r="K45" s="1"/>
  <c r="L46" s="1"/>
  <c r="C38"/>
  <c r="R37"/>
  <c r="P37"/>
  <c r="Q36"/>
  <c r="O36"/>
  <c r="N37"/>
  <c r="W37"/>
  <c r="K37" i="1"/>
  <c r="V37" s="1"/>
  <c r="J37"/>
  <c r="G37"/>
  <c r="R37" s="1"/>
  <c r="D37"/>
  <c r="C37"/>
  <c r="L37"/>
  <c r="E37"/>
  <c r="F37"/>
  <c r="H37"/>
  <c r="I37"/>
  <c r="Q36"/>
  <c r="W36"/>
  <c r="T36"/>
  <c r="U36"/>
  <c r="N36"/>
  <c r="V36"/>
  <c r="J39" i="6" l="1"/>
  <c r="L39"/>
  <c r="K39"/>
  <c r="I39"/>
  <c r="H39"/>
  <c r="G39"/>
  <c r="F39"/>
  <c r="E39"/>
  <c r="C39"/>
  <c r="N39" s="1"/>
  <c r="D39"/>
  <c r="W38"/>
  <c r="S38"/>
  <c r="U38"/>
  <c r="V38"/>
  <c r="T38"/>
  <c r="R38"/>
  <c r="Q38"/>
  <c r="P38"/>
  <c r="O38"/>
  <c r="AT30" i="5"/>
  <c r="AN29"/>
  <c r="AN30"/>
  <c r="T31"/>
  <c r="R30"/>
  <c r="AP30"/>
  <c r="AP29"/>
  <c r="T30"/>
  <c r="AR30"/>
  <c r="AR29"/>
  <c r="AU29"/>
  <c r="V30"/>
  <c r="AU30"/>
  <c r="L43" i="3"/>
  <c r="P30" i="5"/>
  <c r="N30"/>
  <c r="R31"/>
  <c r="P31"/>
  <c r="N31"/>
  <c r="C39" i="4"/>
  <c r="D39"/>
  <c r="O39" s="1"/>
  <c r="F39"/>
  <c r="Q39" s="1"/>
  <c r="H39"/>
  <c r="S39" s="1"/>
  <c r="J39"/>
  <c r="U39" s="1"/>
  <c r="L39"/>
  <c r="W39" s="1"/>
  <c r="K39"/>
  <c r="V39" s="1"/>
  <c r="I39"/>
  <c r="T39" s="1"/>
  <c r="G39"/>
  <c r="R39" s="1"/>
  <c r="E39"/>
  <c r="P39" s="1"/>
  <c r="N38"/>
  <c r="I42" i="3"/>
  <c r="J43" s="1"/>
  <c r="K44" s="1"/>
  <c r="L44"/>
  <c r="I43"/>
  <c r="J44" s="1"/>
  <c r="D39"/>
  <c r="E40" s="1"/>
  <c r="F41" s="1"/>
  <c r="G42" s="1"/>
  <c r="C39"/>
  <c r="O38"/>
  <c r="Q39"/>
  <c r="S39"/>
  <c r="W39"/>
  <c r="U39"/>
  <c r="V39"/>
  <c r="T39"/>
  <c r="R39"/>
  <c r="P39"/>
  <c r="N38"/>
  <c r="C39" i="2"/>
  <c r="D39"/>
  <c r="E40" s="1"/>
  <c r="F41" s="1"/>
  <c r="G42" s="1"/>
  <c r="H43" s="1"/>
  <c r="I44" s="1"/>
  <c r="J45" s="1"/>
  <c r="K46" s="1"/>
  <c r="L47" s="1"/>
  <c r="U38"/>
  <c r="R38"/>
  <c r="T38"/>
  <c r="V38"/>
  <c r="W38"/>
  <c r="P38"/>
  <c r="O37"/>
  <c r="Q37"/>
  <c r="N38"/>
  <c r="O38"/>
  <c r="Q38"/>
  <c r="S38"/>
  <c r="S37"/>
  <c r="T37"/>
  <c r="U37"/>
  <c r="V37"/>
  <c r="J38" i="1"/>
  <c r="I38"/>
  <c r="G38"/>
  <c r="F38"/>
  <c r="E38"/>
  <c r="L38"/>
  <c r="W38" s="1"/>
  <c r="D38"/>
  <c r="C38"/>
  <c r="H38"/>
  <c r="R38"/>
  <c r="K38"/>
  <c r="U38"/>
  <c r="Q37"/>
  <c r="T37"/>
  <c r="S37"/>
  <c r="P37"/>
  <c r="O37"/>
  <c r="W37"/>
  <c r="N37"/>
  <c r="U37"/>
  <c r="E40" i="6" l="1"/>
  <c r="F40"/>
  <c r="G40"/>
  <c r="H40"/>
  <c r="I40"/>
  <c r="J40"/>
  <c r="L40"/>
  <c r="K40"/>
  <c r="C40"/>
  <c r="D40"/>
  <c r="W40"/>
  <c r="W39"/>
  <c r="O39"/>
  <c r="P39"/>
  <c r="Q39"/>
  <c r="R39"/>
  <c r="S39"/>
  <c r="U39"/>
  <c r="V39"/>
  <c r="T39"/>
  <c r="Q31" i="5"/>
  <c r="AO31"/>
  <c r="AO30"/>
  <c r="S31"/>
  <c r="AQ31"/>
  <c r="AQ30"/>
  <c r="Q32"/>
  <c r="S32"/>
  <c r="AM30"/>
  <c r="AM31"/>
  <c r="U31"/>
  <c r="AS31"/>
  <c r="AS30"/>
  <c r="V31"/>
  <c r="O32"/>
  <c r="M32"/>
  <c r="O31"/>
  <c r="M31"/>
  <c r="C40" i="4"/>
  <c r="D40"/>
  <c r="O40" s="1"/>
  <c r="F40"/>
  <c r="Q40" s="1"/>
  <c r="H40"/>
  <c r="S40" s="1"/>
  <c r="J40"/>
  <c r="U40" s="1"/>
  <c r="L40"/>
  <c r="W40" s="1"/>
  <c r="K40"/>
  <c r="V40" s="1"/>
  <c r="I40"/>
  <c r="T40" s="1"/>
  <c r="G40"/>
  <c r="R40" s="1"/>
  <c r="E40"/>
  <c r="P40" s="1"/>
  <c r="N39"/>
  <c r="H43" i="3"/>
  <c r="I44" s="1"/>
  <c r="J45" s="1"/>
  <c r="K45"/>
  <c r="L45"/>
  <c r="O39"/>
  <c r="C40"/>
  <c r="D40"/>
  <c r="E41" s="1"/>
  <c r="F42" s="1"/>
  <c r="G43" s="1"/>
  <c r="H44" s="1"/>
  <c r="I45" s="1"/>
  <c r="J46" s="1"/>
  <c r="Q40"/>
  <c r="S40"/>
  <c r="W40"/>
  <c r="U40"/>
  <c r="V40"/>
  <c r="T40"/>
  <c r="R40"/>
  <c r="P40"/>
  <c r="N39"/>
  <c r="D40" i="2"/>
  <c r="E41" s="1"/>
  <c r="F42" s="1"/>
  <c r="G43" s="1"/>
  <c r="H44" s="1"/>
  <c r="I45" s="1"/>
  <c r="J46" s="1"/>
  <c r="K47" s="1"/>
  <c r="L48" s="1"/>
  <c r="C40"/>
  <c r="T39"/>
  <c r="R39"/>
  <c r="P39"/>
  <c r="W39"/>
  <c r="U39"/>
  <c r="V39"/>
  <c r="C39" i="1"/>
  <c r="D39"/>
  <c r="L39"/>
  <c r="F39"/>
  <c r="G39"/>
  <c r="H39"/>
  <c r="S39" s="1"/>
  <c r="J39"/>
  <c r="K39"/>
  <c r="N38"/>
  <c r="I39"/>
  <c r="E39"/>
  <c r="O39"/>
  <c r="V38"/>
  <c r="O38"/>
  <c r="P38"/>
  <c r="Q38"/>
  <c r="S38"/>
  <c r="T38"/>
  <c r="C41" i="6" l="1"/>
  <c r="D41"/>
  <c r="O41" s="1"/>
  <c r="L41"/>
  <c r="W41" s="1"/>
  <c r="K41"/>
  <c r="V41" s="1"/>
  <c r="J41"/>
  <c r="U41" s="1"/>
  <c r="I41"/>
  <c r="T41" s="1"/>
  <c r="H41"/>
  <c r="S41" s="1"/>
  <c r="G41"/>
  <c r="R41" s="1"/>
  <c r="F41"/>
  <c r="Q41" s="1"/>
  <c r="E41"/>
  <c r="P41" s="1"/>
  <c r="N40"/>
  <c r="U40"/>
  <c r="V40"/>
  <c r="T40"/>
  <c r="S40"/>
  <c r="R40"/>
  <c r="Q40"/>
  <c r="P40"/>
  <c r="O40"/>
  <c r="T32" i="5"/>
  <c r="AR32"/>
  <c r="AR31"/>
  <c r="AL31"/>
  <c r="AL32"/>
  <c r="P33"/>
  <c r="V32"/>
  <c r="AT31"/>
  <c r="R33"/>
  <c r="R32"/>
  <c r="AP32"/>
  <c r="AP31"/>
  <c r="AU32"/>
  <c r="U32"/>
  <c r="T33" s="1"/>
  <c r="AU31"/>
  <c r="P32"/>
  <c r="AN32"/>
  <c r="AN31"/>
  <c r="N32"/>
  <c r="L32"/>
  <c r="N33"/>
  <c r="L33"/>
  <c r="C41" i="4"/>
  <c r="D41"/>
  <c r="O41" s="1"/>
  <c r="F41"/>
  <c r="Q41" s="1"/>
  <c r="H41"/>
  <c r="S41" s="1"/>
  <c r="J41"/>
  <c r="U41" s="1"/>
  <c r="L41"/>
  <c r="W41" s="1"/>
  <c r="K41"/>
  <c r="V41" s="1"/>
  <c r="I41"/>
  <c r="T41" s="1"/>
  <c r="G41"/>
  <c r="R41" s="1"/>
  <c r="E41"/>
  <c r="P41" s="1"/>
  <c r="N40"/>
  <c r="K46" i="3"/>
  <c r="L46"/>
  <c r="O40"/>
  <c r="C41"/>
  <c r="D41"/>
  <c r="E42" s="1"/>
  <c r="F43" s="1"/>
  <c r="G44" s="1"/>
  <c r="H45" s="1"/>
  <c r="I46" s="1"/>
  <c r="J47" s="1"/>
  <c r="Q41"/>
  <c r="S41"/>
  <c r="W41"/>
  <c r="U41"/>
  <c r="V41"/>
  <c r="T41"/>
  <c r="R41"/>
  <c r="P41"/>
  <c r="N40"/>
  <c r="D41" i="2"/>
  <c r="E42" s="1"/>
  <c r="F43" s="1"/>
  <c r="G44" s="1"/>
  <c r="H45" s="1"/>
  <c r="I46" s="1"/>
  <c r="J47" s="1"/>
  <c r="K48" s="1"/>
  <c r="L49" s="1"/>
  <c r="C41"/>
  <c r="O40"/>
  <c r="S40"/>
  <c r="U40"/>
  <c r="W40"/>
  <c r="T40"/>
  <c r="V40"/>
  <c r="Q40"/>
  <c r="R40"/>
  <c r="P40"/>
  <c r="N39"/>
  <c r="O39"/>
  <c r="Q39"/>
  <c r="S39"/>
  <c r="L40" i="1"/>
  <c r="W40" s="1"/>
  <c r="K40"/>
  <c r="I40"/>
  <c r="T40" s="1"/>
  <c r="H40"/>
  <c r="S40" s="1"/>
  <c r="G40"/>
  <c r="R40" s="1"/>
  <c r="D40"/>
  <c r="C40"/>
  <c r="F40"/>
  <c r="J40"/>
  <c r="E40"/>
  <c r="V39"/>
  <c r="U39"/>
  <c r="T39"/>
  <c r="R39"/>
  <c r="Q39"/>
  <c r="P39"/>
  <c r="W39"/>
  <c r="N39"/>
  <c r="C42" i="6" l="1"/>
  <c r="D42"/>
  <c r="O42" s="1"/>
  <c r="F42"/>
  <c r="Q42" s="1"/>
  <c r="G42"/>
  <c r="R42" s="1"/>
  <c r="H42"/>
  <c r="S42" s="1"/>
  <c r="I42"/>
  <c r="T42" s="1"/>
  <c r="J42"/>
  <c r="U42" s="1"/>
  <c r="K42"/>
  <c r="V42" s="1"/>
  <c r="L42"/>
  <c r="W42" s="1"/>
  <c r="E42"/>
  <c r="P42" s="1"/>
  <c r="N41"/>
  <c r="AK32" i="5"/>
  <c r="AK33"/>
  <c r="Q33"/>
  <c r="AO33"/>
  <c r="AO32"/>
  <c r="Q34"/>
  <c r="O33"/>
  <c r="AM33"/>
  <c r="AM32"/>
  <c r="S33"/>
  <c r="AQ33"/>
  <c r="AQ32"/>
  <c r="S34"/>
  <c r="AS33"/>
  <c r="U33"/>
  <c r="AS32"/>
  <c r="AT32"/>
  <c r="O34"/>
  <c r="AT33"/>
  <c r="V33"/>
  <c r="M34"/>
  <c r="K34"/>
  <c r="M33"/>
  <c r="K33"/>
  <c r="C42" i="4"/>
  <c r="D42"/>
  <c r="O42" s="1"/>
  <c r="F42"/>
  <c r="Q42" s="1"/>
  <c r="H42"/>
  <c r="S42" s="1"/>
  <c r="J42"/>
  <c r="U42" s="1"/>
  <c r="L42"/>
  <c r="W42" s="1"/>
  <c r="K42"/>
  <c r="V42" s="1"/>
  <c r="I42"/>
  <c r="T42" s="1"/>
  <c r="G42"/>
  <c r="R42" s="1"/>
  <c r="E42"/>
  <c r="P42" s="1"/>
  <c r="N41"/>
  <c r="L47" i="3"/>
  <c r="K47"/>
  <c r="K48"/>
  <c r="C42"/>
  <c r="D42"/>
  <c r="E43" s="1"/>
  <c r="F44" s="1"/>
  <c r="G45" s="1"/>
  <c r="H46" s="1"/>
  <c r="I47" s="1"/>
  <c r="O41"/>
  <c r="Q42"/>
  <c r="S42"/>
  <c r="U42"/>
  <c r="W42"/>
  <c r="V42"/>
  <c r="T42"/>
  <c r="R42"/>
  <c r="P42"/>
  <c r="N41"/>
  <c r="D42" i="2"/>
  <c r="E43" s="1"/>
  <c r="F44" s="1"/>
  <c r="G45" s="1"/>
  <c r="H46" s="1"/>
  <c r="I47" s="1"/>
  <c r="J48" s="1"/>
  <c r="K49" s="1"/>
  <c r="L50" s="1"/>
  <c r="C42"/>
  <c r="N41"/>
  <c r="O41"/>
  <c r="Q41"/>
  <c r="W41"/>
  <c r="S41"/>
  <c r="N40"/>
  <c r="F41" i="1"/>
  <c r="K41"/>
  <c r="V41" s="1"/>
  <c r="G41"/>
  <c r="Q41"/>
  <c r="E41"/>
  <c r="P41" s="1"/>
  <c r="D41"/>
  <c r="C41"/>
  <c r="H41"/>
  <c r="R41"/>
  <c r="I41"/>
  <c r="J41"/>
  <c r="L41"/>
  <c r="Q40"/>
  <c r="U40"/>
  <c r="W41"/>
  <c r="O40"/>
  <c r="P40"/>
  <c r="N40"/>
  <c r="V40"/>
  <c r="C43" i="6" l="1"/>
  <c r="D43"/>
  <c r="O43" s="1"/>
  <c r="F43"/>
  <c r="L43"/>
  <c r="W43" s="1"/>
  <c r="K43"/>
  <c r="V43" s="1"/>
  <c r="J43"/>
  <c r="U43" s="1"/>
  <c r="I43"/>
  <c r="T43" s="1"/>
  <c r="H43"/>
  <c r="S43" s="1"/>
  <c r="Q43"/>
  <c r="G43"/>
  <c r="R43" s="1"/>
  <c r="E43"/>
  <c r="P43" s="1"/>
  <c r="N42"/>
  <c r="N34" i="5"/>
  <c r="AL34"/>
  <c r="AL33"/>
  <c r="N35"/>
  <c r="T35"/>
  <c r="R35"/>
  <c r="AJ33"/>
  <c r="AJ34"/>
  <c r="V34"/>
  <c r="AR34"/>
  <c r="T34"/>
  <c r="AR33"/>
  <c r="R34"/>
  <c r="AP34"/>
  <c r="AP33"/>
  <c r="AU33"/>
  <c r="U34"/>
  <c r="P35"/>
  <c r="P34"/>
  <c r="AN34"/>
  <c r="AN33"/>
  <c r="O42" i="3"/>
  <c r="L48"/>
  <c r="L49" s="1"/>
  <c r="L34" i="5"/>
  <c r="J34"/>
  <c r="J35"/>
  <c r="L35"/>
  <c r="C43" i="4"/>
  <c r="D43"/>
  <c r="O43" s="1"/>
  <c r="F43"/>
  <c r="Q43" s="1"/>
  <c r="H43"/>
  <c r="S43" s="1"/>
  <c r="J43"/>
  <c r="U43" s="1"/>
  <c r="L43"/>
  <c r="W43" s="1"/>
  <c r="K43"/>
  <c r="V43" s="1"/>
  <c r="I43"/>
  <c r="T43" s="1"/>
  <c r="G43"/>
  <c r="R43" s="1"/>
  <c r="E43"/>
  <c r="P43" s="1"/>
  <c r="N42"/>
  <c r="J48" i="3"/>
  <c r="K49" s="1"/>
  <c r="C43"/>
  <c r="D43"/>
  <c r="E44" s="1"/>
  <c r="F45" s="1"/>
  <c r="G46" s="1"/>
  <c r="H47" s="1"/>
  <c r="I48" s="1"/>
  <c r="J49" s="1"/>
  <c r="Q43"/>
  <c r="S43"/>
  <c r="W43"/>
  <c r="U43"/>
  <c r="V43"/>
  <c r="T43"/>
  <c r="R43"/>
  <c r="P43"/>
  <c r="N42"/>
  <c r="D43" i="2"/>
  <c r="E44" s="1"/>
  <c r="F45" s="1"/>
  <c r="G46" s="1"/>
  <c r="H47" s="1"/>
  <c r="I48" s="1"/>
  <c r="J49" s="1"/>
  <c r="K50" s="1"/>
  <c r="L51" s="1"/>
  <c r="C43"/>
  <c r="U42"/>
  <c r="W42"/>
  <c r="V42"/>
  <c r="S42"/>
  <c r="T42"/>
  <c r="R42"/>
  <c r="P42"/>
  <c r="N42"/>
  <c r="U41"/>
  <c r="T41"/>
  <c r="V41"/>
  <c r="R41"/>
  <c r="P41"/>
  <c r="K42" i="1"/>
  <c r="J42"/>
  <c r="U42" s="1"/>
  <c r="I42"/>
  <c r="T42" s="1"/>
  <c r="E42"/>
  <c r="P42" s="1"/>
  <c r="C42"/>
  <c r="D42"/>
  <c r="O42" s="1"/>
  <c r="F42"/>
  <c r="H42"/>
  <c r="L42"/>
  <c r="W42" s="1"/>
  <c r="V42"/>
  <c r="G42"/>
  <c r="O41"/>
  <c r="U41"/>
  <c r="T41"/>
  <c r="S41"/>
  <c r="N41"/>
  <c r="C44" i="6" l="1"/>
  <c r="D44"/>
  <c r="O44" s="1"/>
  <c r="F44"/>
  <c r="H44"/>
  <c r="S44" s="1"/>
  <c r="I44"/>
  <c r="T44" s="1"/>
  <c r="J44"/>
  <c r="U44" s="1"/>
  <c r="K44"/>
  <c r="V44" s="1"/>
  <c r="L44"/>
  <c r="W44" s="1"/>
  <c r="Q44"/>
  <c r="G44"/>
  <c r="R44" s="1"/>
  <c r="E44"/>
  <c r="P44" s="1"/>
  <c r="N43"/>
  <c r="AI34" i="5"/>
  <c r="AI35"/>
  <c r="Q36"/>
  <c r="S36"/>
  <c r="AK35"/>
  <c r="AK34"/>
  <c r="V35"/>
  <c r="S35"/>
  <c r="AQ35"/>
  <c r="AQ34"/>
  <c r="U35"/>
  <c r="AS35"/>
  <c r="AS34"/>
  <c r="O35"/>
  <c r="AM35"/>
  <c r="AM34"/>
  <c r="AU35"/>
  <c r="AU34"/>
  <c r="AT34"/>
  <c r="Q35"/>
  <c r="AO35"/>
  <c r="AO34"/>
  <c r="O36"/>
  <c r="K50" i="3"/>
  <c r="K36" i="5"/>
  <c r="I36"/>
  <c r="K35"/>
  <c r="I35"/>
  <c r="M36"/>
  <c r="M35"/>
  <c r="C44" i="4"/>
  <c r="D44"/>
  <c r="O44" s="1"/>
  <c r="F44"/>
  <c r="Q44" s="1"/>
  <c r="H44"/>
  <c r="S44" s="1"/>
  <c r="J44"/>
  <c r="U44" s="1"/>
  <c r="L44"/>
  <c r="W44" s="1"/>
  <c r="K44"/>
  <c r="V44" s="1"/>
  <c r="I44"/>
  <c r="T44" s="1"/>
  <c r="G44"/>
  <c r="R44" s="1"/>
  <c r="E44"/>
  <c r="P44" s="1"/>
  <c r="N43"/>
  <c r="L50" i="3"/>
  <c r="L51" s="1"/>
  <c r="D44"/>
  <c r="E45" s="1"/>
  <c r="F46" s="1"/>
  <c r="G47" s="1"/>
  <c r="H48" s="1"/>
  <c r="I49" s="1"/>
  <c r="J50" s="1"/>
  <c r="C44"/>
  <c r="O43"/>
  <c r="Q44"/>
  <c r="S44"/>
  <c r="U44"/>
  <c r="W44"/>
  <c r="V44"/>
  <c r="T44"/>
  <c r="R44"/>
  <c r="P44"/>
  <c r="N43"/>
  <c r="C44" i="2"/>
  <c r="D44"/>
  <c r="E45" s="1"/>
  <c r="F46" s="1"/>
  <c r="G47" s="1"/>
  <c r="H48" s="1"/>
  <c r="I49" s="1"/>
  <c r="J50" s="1"/>
  <c r="K51" s="1"/>
  <c r="L52" s="1"/>
  <c r="R43"/>
  <c r="O42"/>
  <c r="Q42"/>
  <c r="N43"/>
  <c r="P43"/>
  <c r="S43"/>
  <c r="W43"/>
  <c r="U43"/>
  <c r="H43" i="1"/>
  <c r="S43" s="1"/>
  <c r="I43"/>
  <c r="G43"/>
  <c r="R43" s="1"/>
  <c r="C43"/>
  <c r="D43"/>
  <c r="E43"/>
  <c r="O43"/>
  <c r="F43"/>
  <c r="J43"/>
  <c r="T43"/>
  <c r="K43"/>
  <c r="L43"/>
  <c r="W43" s="1"/>
  <c r="S42"/>
  <c r="Q42"/>
  <c r="R42"/>
  <c r="N42"/>
  <c r="C45" i="6" l="1"/>
  <c r="D45"/>
  <c r="O45" s="1"/>
  <c r="F45"/>
  <c r="Q45" s="1"/>
  <c r="H45"/>
  <c r="S45" s="1"/>
  <c r="L45"/>
  <c r="W45" s="1"/>
  <c r="K45"/>
  <c r="V45" s="1"/>
  <c r="J45"/>
  <c r="U45" s="1"/>
  <c r="I45"/>
  <c r="T45" s="1"/>
  <c r="G45"/>
  <c r="R45" s="1"/>
  <c r="E45"/>
  <c r="P45" s="1"/>
  <c r="N44"/>
  <c r="R36" i="5"/>
  <c r="AP36"/>
  <c r="AP35"/>
  <c r="N37"/>
  <c r="AJ36"/>
  <c r="AJ35"/>
  <c r="P37"/>
  <c r="P36"/>
  <c r="AN36"/>
  <c r="AN35"/>
  <c r="T36"/>
  <c r="AR36"/>
  <c r="AR35"/>
  <c r="R37"/>
  <c r="U36"/>
  <c r="N36"/>
  <c r="AL36"/>
  <c r="AL35"/>
  <c r="AH35"/>
  <c r="AH36"/>
  <c r="V36"/>
  <c r="AT35"/>
  <c r="L36"/>
  <c r="H37"/>
  <c r="J37"/>
  <c r="J36"/>
  <c r="H36"/>
  <c r="L37"/>
  <c r="C45" i="4"/>
  <c r="D45"/>
  <c r="O45" s="1"/>
  <c r="F45"/>
  <c r="Q45" s="1"/>
  <c r="H45"/>
  <c r="S45" s="1"/>
  <c r="J45"/>
  <c r="U45" s="1"/>
  <c r="L45"/>
  <c r="W45" s="1"/>
  <c r="K45"/>
  <c r="V45" s="1"/>
  <c r="I45"/>
  <c r="T45" s="1"/>
  <c r="G45"/>
  <c r="R45" s="1"/>
  <c r="E45"/>
  <c r="P45" s="1"/>
  <c r="N44"/>
  <c r="O44" i="3"/>
  <c r="K51"/>
  <c r="D45"/>
  <c r="E46" s="1"/>
  <c r="F47" s="1"/>
  <c r="G48" s="1"/>
  <c r="H49" s="1"/>
  <c r="I50" s="1"/>
  <c r="J51" s="1"/>
  <c r="C45"/>
  <c r="O45"/>
  <c r="Q45"/>
  <c r="S45"/>
  <c r="U45"/>
  <c r="W45"/>
  <c r="V45"/>
  <c r="T45"/>
  <c r="R45"/>
  <c r="P45"/>
  <c r="N44"/>
  <c r="C45" i="2"/>
  <c r="D45"/>
  <c r="E46" s="1"/>
  <c r="F47" s="1"/>
  <c r="G48" s="1"/>
  <c r="H49" s="1"/>
  <c r="I50" s="1"/>
  <c r="J51" s="1"/>
  <c r="K52" s="1"/>
  <c r="L53" s="1"/>
  <c r="U44"/>
  <c r="W44"/>
  <c r="V44"/>
  <c r="T44"/>
  <c r="R44"/>
  <c r="P44"/>
  <c r="Q43"/>
  <c r="O43"/>
  <c r="N44"/>
  <c r="O44"/>
  <c r="Q44"/>
  <c r="V43"/>
  <c r="T43"/>
  <c r="L44" i="1"/>
  <c r="K44"/>
  <c r="V44" s="1"/>
  <c r="G44"/>
  <c r="R44" s="1"/>
  <c r="F44"/>
  <c r="Q44" s="1"/>
  <c r="D44"/>
  <c r="C44"/>
  <c r="E44"/>
  <c r="H44"/>
  <c r="J44"/>
  <c r="I44"/>
  <c r="W44"/>
  <c r="Q43"/>
  <c r="V43"/>
  <c r="U43"/>
  <c r="P43"/>
  <c r="N43"/>
  <c r="C46" i="6" l="1"/>
  <c r="D46"/>
  <c r="O46" s="1"/>
  <c r="F46"/>
  <c r="Q46" s="1"/>
  <c r="H46"/>
  <c r="S46" s="1"/>
  <c r="J46"/>
  <c r="U46" s="1"/>
  <c r="K46"/>
  <c r="V46" s="1"/>
  <c r="L46"/>
  <c r="W46" s="1"/>
  <c r="I46"/>
  <c r="T46" s="1"/>
  <c r="G46"/>
  <c r="R46" s="1"/>
  <c r="E46"/>
  <c r="P46" s="1"/>
  <c r="N45"/>
  <c r="AI37" i="5"/>
  <c r="AI36"/>
  <c r="V37"/>
  <c r="S37"/>
  <c r="AQ37"/>
  <c r="AQ36"/>
  <c r="U37"/>
  <c r="AS37"/>
  <c r="AS36"/>
  <c r="AG36"/>
  <c r="AG37"/>
  <c r="AK37"/>
  <c r="AK36"/>
  <c r="O37"/>
  <c r="AM37"/>
  <c r="AM36"/>
  <c r="Q37"/>
  <c r="AO37"/>
  <c r="AO36"/>
  <c r="Q38"/>
  <c r="O38"/>
  <c r="AT36"/>
  <c r="AU36"/>
  <c r="T37"/>
  <c r="I37"/>
  <c r="G37"/>
  <c r="I38"/>
  <c r="G38"/>
  <c r="M38"/>
  <c r="K37"/>
  <c r="K38"/>
  <c r="M37"/>
  <c r="C46" i="4"/>
  <c r="D46"/>
  <c r="O46" s="1"/>
  <c r="F46"/>
  <c r="Q46" s="1"/>
  <c r="H46"/>
  <c r="S46" s="1"/>
  <c r="J46"/>
  <c r="U46" s="1"/>
  <c r="L46"/>
  <c r="W46" s="1"/>
  <c r="K46"/>
  <c r="V46" s="1"/>
  <c r="I46"/>
  <c r="T46" s="1"/>
  <c r="G46"/>
  <c r="R46" s="1"/>
  <c r="E46"/>
  <c r="P46" s="1"/>
  <c r="N45"/>
  <c r="C46" i="3"/>
  <c r="D46"/>
  <c r="E47" s="1"/>
  <c r="F48" s="1"/>
  <c r="G49" s="1"/>
  <c r="H50" s="1"/>
  <c r="I51" s="1"/>
  <c r="Q46"/>
  <c r="S46"/>
  <c r="U46"/>
  <c r="W46"/>
  <c r="V46"/>
  <c r="T46"/>
  <c r="R46"/>
  <c r="P46"/>
  <c r="N45"/>
  <c r="C46" i="2"/>
  <c r="D46"/>
  <c r="E47" s="1"/>
  <c r="F48" s="1"/>
  <c r="G49" s="1"/>
  <c r="H50" s="1"/>
  <c r="I51" s="1"/>
  <c r="J52" s="1"/>
  <c r="K53" s="1"/>
  <c r="L54" s="1"/>
  <c r="N45"/>
  <c r="O45"/>
  <c r="S44"/>
  <c r="R45"/>
  <c r="P45"/>
  <c r="Q45"/>
  <c r="S45"/>
  <c r="T45"/>
  <c r="U45"/>
  <c r="W45"/>
  <c r="J45" i="1"/>
  <c r="K45"/>
  <c r="U45"/>
  <c r="I45"/>
  <c r="T45" s="1"/>
  <c r="F45"/>
  <c r="Q45" s="1"/>
  <c r="E45"/>
  <c r="P45" s="1"/>
  <c r="C45"/>
  <c r="D45"/>
  <c r="O45" s="1"/>
  <c r="G45"/>
  <c r="H45"/>
  <c r="L45"/>
  <c r="V45"/>
  <c r="P44"/>
  <c r="U44"/>
  <c r="S44"/>
  <c r="T44"/>
  <c r="O44"/>
  <c r="N44"/>
  <c r="W45"/>
  <c r="C47" i="6" l="1"/>
  <c r="N47" s="1"/>
  <c r="D47"/>
  <c r="O47" s="1"/>
  <c r="F47"/>
  <c r="H47"/>
  <c r="S47" s="1"/>
  <c r="J47"/>
  <c r="L47"/>
  <c r="W47" s="1"/>
  <c r="U47"/>
  <c r="K47"/>
  <c r="I47"/>
  <c r="Q47"/>
  <c r="G47"/>
  <c r="E47"/>
  <c r="N46"/>
  <c r="N39" i="5"/>
  <c r="AH38"/>
  <c r="AH37"/>
  <c r="P39"/>
  <c r="N38"/>
  <c r="AL38"/>
  <c r="AL37"/>
  <c r="AJ38"/>
  <c r="AJ37"/>
  <c r="AF37"/>
  <c r="AF38"/>
  <c r="AS38"/>
  <c r="U38"/>
  <c r="R38"/>
  <c r="AP38"/>
  <c r="AP37"/>
  <c r="V38"/>
  <c r="AT38"/>
  <c r="T38"/>
  <c r="AR38"/>
  <c r="AR37"/>
  <c r="AU38"/>
  <c r="S38"/>
  <c r="AT37"/>
  <c r="R39"/>
  <c r="P38"/>
  <c r="AN38"/>
  <c r="AN37"/>
  <c r="AU37"/>
  <c r="L38"/>
  <c r="F39"/>
  <c r="H39"/>
  <c r="L39"/>
  <c r="J39"/>
  <c r="J38"/>
  <c r="H38"/>
  <c r="F38"/>
  <c r="C47" i="4"/>
  <c r="D47"/>
  <c r="O47" s="1"/>
  <c r="F47"/>
  <c r="Q47" s="1"/>
  <c r="H47"/>
  <c r="S47" s="1"/>
  <c r="J47"/>
  <c r="U47" s="1"/>
  <c r="L47"/>
  <c r="W47" s="1"/>
  <c r="K47"/>
  <c r="V47" s="1"/>
  <c r="I47"/>
  <c r="T47" s="1"/>
  <c r="G47"/>
  <c r="R47" s="1"/>
  <c r="E47"/>
  <c r="P47" s="1"/>
  <c r="N46"/>
  <c r="D47" i="3"/>
  <c r="E48" s="1"/>
  <c r="F49" s="1"/>
  <c r="G50" s="1"/>
  <c r="H51" s="1"/>
  <c r="C47"/>
  <c r="O46"/>
  <c r="Q47"/>
  <c r="U47"/>
  <c r="W47"/>
  <c r="V47"/>
  <c r="S47"/>
  <c r="T47"/>
  <c r="R47"/>
  <c r="P47"/>
  <c r="N46"/>
  <c r="D47" i="2"/>
  <c r="E48" s="1"/>
  <c r="F49" s="1"/>
  <c r="G50" s="1"/>
  <c r="H51" s="1"/>
  <c r="I52" s="1"/>
  <c r="J53" s="1"/>
  <c r="K54" s="1"/>
  <c r="L55" s="1"/>
  <c r="C47"/>
  <c r="P46"/>
  <c r="V45"/>
  <c r="R46"/>
  <c r="Q46"/>
  <c r="N46"/>
  <c r="O46"/>
  <c r="T46"/>
  <c r="W46"/>
  <c r="I46" i="1"/>
  <c r="T46" s="1"/>
  <c r="H46"/>
  <c r="S46" s="1"/>
  <c r="C46"/>
  <c r="D46"/>
  <c r="E46"/>
  <c r="O46"/>
  <c r="F46"/>
  <c r="G46"/>
  <c r="J46"/>
  <c r="L46"/>
  <c r="W46" s="1"/>
  <c r="K46"/>
  <c r="S45"/>
  <c r="R45"/>
  <c r="N45"/>
  <c r="F48" i="6" l="1"/>
  <c r="H48"/>
  <c r="J48"/>
  <c r="U48" s="1"/>
  <c r="L48"/>
  <c r="W48" s="1"/>
  <c r="K48"/>
  <c r="V48" s="1"/>
  <c r="S48"/>
  <c r="I48"/>
  <c r="T48" s="1"/>
  <c r="Q48"/>
  <c r="G48"/>
  <c r="R48" s="1"/>
  <c r="E48"/>
  <c r="P48" s="1"/>
  <c r="C48"/>
  <c r="N48" s="1"/>
  <c r="D48"/>
  <c r="O48" s="1"/>
  <c r="V47"/>
  <c r="T47"/>
  <c r="R47"/>
  <c r="P47"/>
  <c r="AK39" i="5"/>
  <c r="AK38"/>
  <c r="S39"/>
  <c r="AQ39"/>
  <c r="AQ38"/>
  <c r="AE38"/>
  <c r="AE39"/>
  <c r="AI39"/>
  <c r="AI38"/>
  <c r="Q39"/>
  <c r="AO39"/>
  <c r="AO38"/>
  <c r="T39"/>
  <c r="AR39"/>
  <c r="U39"/>
  <c r="AS39"/>
  <c r="V39"/>
  <c r="AT39"/>
  <c r="O39"/>
  <c r="AM39"/>
  <c r="AM38"/>
  <c r="Q40"/>
  <c r="O40"/>
  <c r="AU39"/>
  <c r="AG39"/>
  <c r="AG38"/>
  <c r="I39"/>
  <c r="G40"/>
  <c r="E40"/>
  <c r="G39"/>
  <c r="E39"/>
  <c r="K39"/>
  <c r="K40"/>
  <c r="M40"/>
  <c r="I40"/>
  <c r="M39"/>
  <c r="C48" i="4"/>
  <c r="D48"/>
  <c r="O48" s="1"/>
  <c r="F48"/>
  <c r="Q48" s="1"/>
  <c r="H48"/>
  <c r="S48" s="1"/>
  <c r="J48"/>
  <c r="U48" s="1"/>
  <c r="L48"/>
  <c r="W48" s="1"/>
  <c r="K48"/>
  <c r="V48" s="1"/>
  <c r="I48"/>
  <c r="T48" s="1"/>
  <c r="G48"/>
  <c r="R48" s="1"/>
  <c r="E48"/>
  <c r="P48" s="1"/>
  <c r="N47"/>
  <c r="O47" i="3"/>
  <c r="C48"/>
  <c r="D48"/>
  <c r="E49" s="1"/>
  <c r="F50" s="1"/>
  <c r="G51" s="1"/>
  <c r="S48"/>
  <c r="U48"/>
  <c r="W48"/>
  <c r="V48"/>
  <c r="T48"/>
  <c r="Q48"/>
  <c r="R48"/>
  <c r="P48"/>
  <c r="N47"/>
  <c r="C48" i="2"/>
  <c r="D48"/>
  <c r="E49" s="1"/>
  <c r="F50" s="1"/>
  <c r="G51" s="1"/>
  <c r="H52" s="1"/>
  <c r="I53" s="1"/>
  <c r="J54" s="1"/>
  <c r="K55" s="1"/>
  <c r="L56" s="1"/>
  <c r="T47"/>
  <c r="R47"/>
  <c r="S47"/>
  <c r="U47"/>
  <c r="V46"/>
  <c r="P47"/>
  <c r="N47"/>
  <c r="Q47"/>
  <c r="S46"/>
  <c r="U46"/>
  <c r="W47"/>
  <c r="L47" i="1"/>
  <c r="K47"/>
  <c r="H47"/>
  <c r="G47"/>
  <c r="F47"/>
  <c r="C47"/>
  <c r="N47" s="1"/>
  <c r="D47"/>
  <c r="E47"/>
  <c r="O47"/>
  <c r="I47"/>
  <c r="T47" s="1"/>
  <c r="S47"/>
  <c r="J47"/>
  <c r="W47"/>
  <c r="R46"/>
  <c r="U46"/>
  <c r="V46"/>
  <c r="Q46"/>
  <c r="P46"/>
  <c r="N46"/>
  <c r="C49" i="6" l="1"/>
  <c r="N49" s="1"/>
  <c r="D49"/>
  <c r="O49" s="1"/>
  <c r="E49"/>
  <c r="P49" s="1"/>
  <c r="F49"/>
  <c r="Q49" s="1"/>
  <c r="H49"/>
  <c r="J49"/>
  <c r="U49" s="1"/>
  <c r="L49"/>
  <c r="W49" s="1"/>
  <c r="K49"/>
  <c r="V49" s="1"/>
  <c r="S49"/>
  <c r="I49"/>
  <c r="G49"/>
  <c r="N40" i="5"/>
  <c r="AL40"/>
  <c r="AL39"/>
  <c r="AJ40"/>
  <c r="AJ39"/>
  <c r="AD39"/>
  <c r="AD40"/>
  <c r="AH40"/>
  <c r="AH39"/>
  <c r="P40"/>
  <c r="AN40"/>
  <c r="AN39"/>
  <c r="V40"/>
  <c r="U40"/>
  <c r="AS40"/>
  <c r="T40"/>
  <c r="S40"/>
  <c r="N41"/>
  <c r="AF40"/>
  <c r="AF39"/>
  <c r="P41"/>
  <c r="R40"/>
  <c r="AP40"/>
  <c r="AP39"/>
  <c r="L41"/>
  <c r="F40"/>
  <c r="D40"/>
  <c r="H41"/>
  <c r="L40"/>
  <c r="H40"/>
  <c r="F41"/>
  <c r="D41"/>
  <c r="J40"/>
  <c r="J41"/>
  <c r="C49" i="4"/>
  <c r="D49"/>
  <c r="O49" s="1"/>
  <c r="F49"/>
  <c r="Q49" s="1"/>
  <c r="H49"/>
  <c r="S49" s="1"/>
  <c r="J49"/>
  <c r="U49" s="1"/>
  <c r="L49"/>
  <c r="W49" s="1"/>
  <c r="K49"/>
  <c r="V49" s="1"/>
  <c r="I49"/>
  <c r="T49" s="1"/>
  <c r="G49"/>
  <c r="R49" s="1"/>
  <c r="E49"/>
  <c r="P49" s="1"/>
  <c r="N48"/>
  <c r="D49" i="3"/>
  <c r="E50" s="1"/>
  <c r="F51" s="1"/>
  <c r="C49"/>
  <c r="O48"/>
  <c r="Q49"/>
  <c r="U49"/>
  <c r="W49"/>
  <c r="V49"/>
  <c r="S49"/>
  <c r="T49"/>
  <c r="R49"/>
  <c r="P49"/>
  <c r="N48"/>
  <c r="D49" i="2"/>
  <c r="E50" s="1"/>
  <c r="F51" s="1"/>
  <c r="G52" s="1"/>
  <c r="H53" s="1"/>
  <c r="I54" s="1"/>
  <c r="J55" s="1"/>
  <c r="K56" s="1"/>
  <c r="L57" s="1"/>
  <c r="C49"/>
  <c r="N48"/>
  <c r="O48"/>
  <c r="Q48"/>
  <c r="W48"/>
  <c r="V47"/>
  <c r="R48"/>
  <c r="T48"/>
  <c r="S48"/>
  <c r="U48"/>
  <c r="O47"/>
  <c r="E48" i="1"/>
  <c r="G48"/>
  <c r="H48"/>
  <c r="S48" s="1"/>
  <c r="R48"/>
  <c r="I48"/>
  <c r="L48"/>
  <c r="W48" s="1"/>
  <c r="K48"/>
  <c r="J48"/>
  <c r="T48"/>
  <c r="F48"/>
  <c r="P48"/>
  <c r="D48"/>
  <c r="O48" s="1"/>
  <c r="C48"/>
  <c r="P47"/>
  <c r="Q47"/>
  <c r="R47"/>
  <c r="U47"/>
  <c r="V47"/>
  <c r="H50" i="6" l="1"/>
  <c r="J50"/>
  <c r="U50" s="1"/>
  <c r="L50"/>
  <c r="K50"/>
  <c r="V50" s="1"/>
  <c r="S50"/>
  <c r="I50"/>
  <c r="T50" s="1"/>
  <c r="G50"/>
  <c r="R50" s="1"/>
  <c r="F50"/>
  <c r="Q50" s="1"/>
  <c r="E50"/>
  <c r="P50" s="1"/>
  <c r="W50"/>
  <c r="C50"/>
  <c r="N50" s="1"/>
  <c r="D50"/>
  <c r="O50" s="1"/>
  <c r="T49"/>
  <c r="R49"/>
  <c r="T41" i="5"/>
  <c r="AR41"/>
  <c r="AG41"/>
  <c r="AG40"/>
  <c r="AE41"/>
  <c r="AE40"/>
  <c r="S41"/>
  <c r="AQ41"/>
  <c r="AQ40"/>
  <c r="Q42"/>
  <c r="O42"/>
  <c r="U41"/>
  <c r="AS41"/>
  <c r="AT41"/>
  <c r="V41"/>
  <c r="O41"/>
  <c r="AM41"/>
  <c r="AM40"/>
  <c r="AU41"/>
  <c r="AU40"/>
  <c r="AT40"/>
  <c r="AI41"/>
  <c r="AI40"/>
  <c r="AK41"/>
  <c r="AK40"/>
  <c r="AC40"/>
  <c r="AC41"/>
  <c r="Q41"/>
  <c r="AO41"/>
  <c r="AO40"/>
  <c r="AR40"/>
  <c r="R41"/>
  <c r="K42"/>
  <c r="E42"/>
  <c r="I41"/>
  <c r="E41"/>
  <c r="C41"/>
  <c r="G42"/>
  <c r="M41"/>
  <c r="I42"/>
  <c r="G41"/>
  <c r="M42"/>
  <c r="K41"/>
  <c r="C50" i="4"/>
  <c r="D50"/>
  <c r="O50" s="1"/>
  <c r="F50"/>
  <c r="Q50" s="1"/>
  <c r="H50"/>
  <c r="S50" s="1"/>
  <c r="J50"/>
  <c r="U50" s="1"/>
  <c r="L50"/>
  <c r="W50" s="1"/>
  <c r="K50"/>
  <c r="V50" s="1"/>
  <c r="I50"/>
  <c r="T50" s="1"/>
  <c r="G50"/>
  <c r="R50" s="1"/>
  <c r="E50"/>
  <c r="P50" s="1"/>
  <c r="N49"/>
  <c r="O49" i="3"/>
  <c r="D50"/>
  <c r="E51" s="1"/>
  <c r="C50"/>
  <c r="O50"/>
  <c r="Q50"/>
  <c r="S50"/>
  <c r="U50"/>
  <c r="W50"/>
  <c r="V50"/>
  <c r="T50"/>
  <c r="R50"/>
  <c r="P50"/>
  <c r="N49"/>
  <c r="D50" i="2"/>
  <c r="E51" s="1"/>
  <c r="F52" s="1"/>
  <c r="G53" s="1"/>
  <c r="H54" s="1"/>
  <c r="I55" s="1"/>
  <c r="J56" s="1"/>
  <c r="K57" s="1"/>
  <c r="L58" s="1"/>
  <c r="C50"/>
  <c r="P49"/>
  <c r="V49"/>
  <c r="T49"/>
  <c r="U49"/>
  <c r="R49"/>
  <c r="S49"/>
  <c r="N49"/>
  <c r="V48"/>
  <c r="P48"/>
  <c r="C49" i="1"/>
  <c r="D49"/>
  <c r="G49"/>
  <c r="K49"/>
  <c r="L49"/>
  <c r="W49" s="1"/>
  <c r="E49"/>
  <c r="O49"/>
  <c r="J49"/>
  <c r="I49"/>
  <c r="H49"/>
  <c r="F49"/>
  <c r="N48"/>
  <c r="V48"/>
  <c r="Q48"/>
  <c r="U48"/>
  <c r="C51" i="6" l="1"/>
  <c r="N51" s="1"/>
  <c r="D51"/>
  <c r="O51" s="1"/>
  <c r="E51"/>
  <c r="P51" s="1"/>
  <c r="F51"/>
  <c r="Q51" s="1"/>
  <c r="G51"/>
  <c r="R51" s="1"/>
  <c r="H51"/>
  <c r="S51" s="1"/>
  <c r="J51"/>
  <c r="L51"/>
  <c r="W51" s="1"/>
  <c r="U51"/>
  <c r="K51"/>
  <c r="V51" s="1"/>
  <c r="I51"/>
  <c r="T51" s="1"/>
  <c r="AJ42" i="5"/>
  <c r="AJ41"/>
  <c r="AB41"/>
  <c r="AB42"/>
  <c r="N43"/>
  <c r="AD42"/>
  <c r="AD41"/>
  <c r="S42"/>
  <c r="AQ42"/>
  <c r="R42"/>
  <c r="AP42"/>
  <c r="AP41"/>
  <c r="T42"/>
  <c r="AR42"/>
  <c r="AS42"/>
  <c r="U42"/>
  <c r="AU42"/>
  <c r="AF42"/>
  <c r="AF41"/>
  <c r="N42"/>
  <c r="AL42"/>
  <c r="AL41"/>
  <c r="AH42"/>
  <c r="AH41"/>
  <c r="P42"/>
  <c r="AN42"/>
  <c r="AN41"/>
  <c r="V42"/>
  <c r="AT42"/>
  <c r="P43"/>
  <c r="R43"/>
  <c r="L42"/>
  <c r="H43"/>
  <c r="F42"/>
  <c r="H42"/>
  <c r="J43"/>
  <c r="D42"/>
  <c r="C42"/>
  <c r="J42"/>
  <c r="F43"/>
  <c r="L43"/>
  <c r="C51" i="4"/>
  <c r="N51" s="1"/>
  <c r="D51"/>
  <c r="O51" s="1"/>
  <c r="F51"/>
  <c r="Q51" s="1"/>
  <c r="H51"/>
  <c r="S51" s="1"/>
  <c r="J51"/>
  <c r="U51" s="1"/>
  <c r="L51"/>
  <c r="W51" s="1"/>
  <c r="K51"/>
  <c r="V51" s="1"/>
  <c r="I51"/>
  <c r="T51" s="1"/>
  <c r="G51"/>
  <c r="R51" s="1"/>
  <c r="E51"/>
  <c r="P51" s="1"/>
  <c r="N50"/>
  <c r="C51" i="3"/>
  <c r="D51"/>
  <c r="O51" s="1"/>
  <c r="Q51"/>
  <c r="S51"/>
  <c r="W51"/>
  <c r="U51"/>
  <c r="V51"/>
  <c r="T51"/>
  <c r="R51"/>
  <c r="P51"/>
  <c r="N50"/>
  <c r="D51" i="2"/>
  <c r="E52" s="1"/>
  <c r="F53" s="1"/>
  <c r="G54" s="1"/>
  <c r="H55" s="1"/>
  <c r="I56" s="1"/>
  <c r="J57" s="1"/>
  <c r="K58" s="1"/>
  <c r="L59" s="1"/>
  <c r="C51"/>
  <c r="Q50"/>
  <c r="S50"/>
  <c r="N50"/>
  <c r="T50"/>
  <c r="V50"/>
  <c r="U50"/>
  <c r="W50"/>
  <c r="W49"/>
  <c r="O49"/>
  <c r="Q49"/>
  <c r="G50" i="1"/>
  <c r="I50"/>
  <c r="T50" s="1"/>
  <c r="J50"/>
  <c r="U50" s="1"/>
  <c r="K50"/>
  <c r="F50"/>
  <c r="Q50" s="1"/>
  <c r="L50"/>
  <c r="V50"/>
  <c r="H50"/>
  <c r="S50" s="1"/>
  <c r="R50"/>
  <c r="D50"/>
  <c r="C50"/>
  <c r="E50"/>
  <c r="W50"/>
  <c r="P49"/>
  <c r="R49"/>
  <c r="S49"/>
  <c r="T49"/>
  <c r="V49"/>
  <c r="U49"/>
  <c r="Q49"/>
  <c r="N49"/>
  <c r="AC42" i="5" l="1"/>
  <c r="Q43"/>
  <c r="AO43"/>
  <c r="AO42"/>
  <c r="AE43"/>
  <c r="AE42"/>
  <c r="AK43"/>
  <c r="AK42"/>
  <c r="S44"/>
  <c r="Q44"/>
  <c r="O43"/>
  <c r="AM43"/>
  <c r="AM42"/>
  <c r="V43"/>
  <c r="S43"/>
  <c r="AQ43"/>
  <c r="T43"/>
  <c r="AR43"/>
  <c r="O44"/>
  <c r="AI43"/>
  <c r="AI42"/>
  <c r="AG43"/>
  <c r="AG42"/>
  <c r="U43"/>
  <c r="AS43"/>
  <c r="E43"/>
  <c r="K44"/>
  <c r="I44"/>
  <c r="M44"/>
  <c r="G44"/>
  <c r="C43"/>
  <c r="AB43" s="1"/>
  <c r="D43"/>
  <c r="I43"/>
  <c r="M43"/>
  <c r="K43"/>
  <c r="G43"/>
  <c r="N51" i="3"/>
  <c r="D52" i="2"/>
  <c r="E53" s="1"/>
  <c r="F54" s="1"/>
  <c r="G55" s="1"/>
  <c r="H56" s="1"/>
  <c r="I57" s="1"/>
  <c r="J58" s="1"/>
  <c r="K59" s="1"/>
  <c r="L60" s="1"/>
  <c r="C52"/>
  <c r="R51"/>
  <c r="Q51"/>
  <c r="V51"/>
  <c r="S51"/>
  <c r="T51"/>
  <c r="U51"/>
  <c r="N51"/>
  <c r="W51"/>
  <c r="R50"/>
  <c r="P50"/>
  <c r="O50"/>
  <c r="F51" i="1"/>
  <c r="E51"/>
  <c r="P51" s="1"/>
  <c r="C51"/>
  <c r="D51"/>
  <c r="O51" s="1"/>
  <c r="I51"/>
  <c r="G51"/>
  <c r="Q51"/>
  <c r="L51"/>
  <c r="K51"/>
  <c r="J51"/>
  <c r="H51"/>
  <c r="P50"/>
  <c r="O50"/>
  <c r="N50"/>
  <c r="AJ44" i="5" l="1"/>
  <c r="AJ43"/>
  <c r="AH44"/>
  <c r="AH43"/>
  <c r="V44"/>
  <c r="AT44"/>
  <c r="P44"/>
  <c r="AN44"/>
  <c r="AN43"/>
  <c r="T45"/>
  <c r="AF44"/>
  <c r="AF43"/>
  <c r="N44"/>
  <c r="AL44"/>
  <c r="AL43"/>
  <c r="AD43"/>
  <c r="P45"/>
  <c r="U44"/>
  <c r="AS44"/>
  <c r="T44"/>
  <c r="AR44"/>
  <c r="R44"/>
  <c r="AP44"/>
  <c r="AP43"/>
  <c r="AU44"/>
  <c r="AU43"/>
  <c r="AT43"/>
  <c r="AC43"/>
  <c r="N45"/>
  <c r="R45"/>
  <c r="AB44"/>
  <c r="H45"/>
  <c r="J45"/>
  <c r="L45"/>
  <c r="L44"/>
  <c r="J44"/>
  <c r="E44"/>
  <c r="F44"/>
  <c r="H44"/>
  <c r="C44"/>
  <c r="D44"/>
  <c r="C53" i="2"/>
  <c r="D53"/>
  <c r="E54" s="1"/>
  <c r="F55" s="1"/>
  <c r="G56" s="1"/>
  <c r="H57" s="1"/>
  <c r="I58" s="1"/>
  <c r="J59" s="1"/>
  <c r="K60" s="1"/>
  <c r="L61" s="1"/>
  <c r="P52"/>
  <c r="O51"/>
  <c r="P51"/>
  <c r="N52"/>
  <c r="T52"/>
  <c r="V52"/>
  <c r="W52"/>
  <c r="Q52"/>
  <c r="R52"/>
  <c r="I52" i="1"/>
  <c r="K52"/>
  <c r="L52"/>
  <c r="V52"/>
  <c r="H52"/>
  <c r="S52" s="1"/>
  <c r="J52"/>
  <c r="U52" s="1"/>
  <c r="T52"/>
  <c r="D52"/>
  <c r="C52"/>
  <c r="E52"/>
  <c r="F52"/>
  <c r="G52"/>
  <c r="W52"/>
  <c r="W51"/>
  <c r="R51"/>
  <c r="T51"/>
  <c r="U51"/>
  <c r="V51"/>
  <c r="S51"/>
  <c r="N51"/>
  <c r="AK45" i="5" l="1"/>
  <c r="AK44"/>
  <c r="O46"/>
  <c r="O45"/>
  <c r="AM45"/>
  <c r="AM44"/>
  <c r="AE44"/>
  <c r="AI45"/>
  <c r="AI44"/>
  <c r="S45"/>
  <c r="AQ45"/>
  <c r="AQ44"/>
  <c r="U45"/>
  <c r="AS45"/>
  <c r="V45"/>
  <c r="Q46"/>
  <c r="Q45"/>
  <c r="AO45"/>
  <c r="AO44"/>
  <c r="AD44"/>
  <c r="AU45"/>
  <c r="AG45"/>
  <c r="AG44"/>
  <c r="S46"/>
  <c r="U46"/>
  <c r="AC44"/>
  <c r="E45"/>
  <c r="AD45" s="1"/>
  <c r="I45"/>
  <c r="K45"/>
  <c r="D45"/>
  <c r="C45"/>
  <c r="G45"/>
  <c r="F45"/>
  <c r="M45"/>
  <c r="M46"/>
  <c r="K46"/>
  <c r="I46"/>
  <c r="C54" i="2"/>
  <c r="D54"/>
  <c r="E55" s="1"/>
  <c r="F56" s="1"/>
  <c r="G57" s="1"/>
  <c r="H58" s="1"/>
  <c r="I59" s="1"/>
  <c r="J60" s="1"/>
  <c r="K61" s="1"/>
  <c r="L62" s="1"/>
  <c r="V53"/>
  <c r="T53"/>
  <c r="S53"/>
  <c r="U53"/>
  <c r="W53"/>
  <c r="O52"/>
  <c r="P53"/>
  <c r="Q53"/>
  <c r="S52"/>
  <c r="U52"/>
  <c r="H53" i="1"/>
  <c r="G53"/>
  <c r="R53" s="1"/>
  <c r="F53"/>
  <c r="Q53" s="1"/>
  <c r="E53"/>
  <c r="P53" s="1"/>
  <c r="C53"/>
  <c r="D53"/>
  <c r="O53" s="1"/>
  <c r="K53"/>
  <c r="I53"/>
  <c r="S53"/>
  <c r="V53"/>
  <c r="L53"/>
  <c r="J53"/>
  <c r="R52"/>
  <c r="Q52"/>
  <c r="P52"/>
  <c r="O52"/>
  <c r="N52"/>
  <c r="W53"/>
  <c r="AJ46" i="5" l="1"/>
  <c r="AJ45"/>
  <c r="T47"/>
  <c r="R46"/>
  <c r="AP46"/>
  <c r="AP45"/>
  <c r="V46"/>
  <c r="AT46"/>
  <c r="P46"/>
  <c r="AN46"/>
  <c r="AN45"/>
  <c r="N47"/>
  <c r="R47"/>
  <c r="P47"/>
  <c r="N46"/>
  <c r="AL46"/>
  <c r="AL45"/>
  <c r="AF46"/>
  <c r="AF45"/>
  <c r="AH46"/>
  <c r="AH45"/>
  <c r="T46"/>
  <c r="AR46"/>
  <c r="AR45"/>
  <c r="AT45"/>
  <c r="AB45"/>
  <c r="AC45"/>
  <c r="AU46"/>
  <c r="AE45"/>
  <c r="J47"/>
  <c r="H46"/>
  <c r="C46"/>
  <c r="AB46" s="1"/>
  <c r="D46"/>
  <c r="L46"/>
  <c r="G46"/>
  <c r="E46"/>
  <c r="AD46" s="1"/>
  <c r="J46"/>
  <c r="F46"/>
  <c r="L47"/>
  <c r="C55" i="2"/>
  <c r="D55"/>
  <c r="E56" s="1"/>
  <c r="F57" s="1"/>
  <c r="G58" s="1"/>
  <c r="H59" s="1"/>
  <c r="I60" s="1"/>
  <c r="J61" s="1"/>
  <c r="K62" s="1"/>
  <c r="L63" s="1"/>
  <c r="O54"/>
  <c r="N53"/>
  <c r="O53"/>
  <c r="R53"/>
  <c r="P54"/>
  <c r="S54"/>
  <c r="T54"/>
  <c r="U54"/>
  <c r="V54"/>
  <c r="W54"/>
  <c r="K54" i="1"/>
  <c r="V54" s="1"/>
  <c r="J54"/>
  <c r="U54" s="1"/>
  <c r="L54"/>
  <c r="D54"/>
  <c r="C54"/>
  <c r="E54"/>
  <c r="F54"/>
  <c r="G54"/>
  <c r="H54"/>
  <c r="I54"/>
  <c r="T53"/>
  <c r="W54"/>
  <c r="U53"/>
  <c r="N53"/>
  <c r="AK47" i="5" l="1"/>
  <c r="AK46"/>
  <c r="U47"/>
  <c r="AS47"/>
  <c r="AS46"/>
  <c r="AI47"/>
  <c r="AI46"/>
  <c r="AG46"/>
  <c r="O47"/>
  <c r="AM47"/>
  <c r="AM46"/>
  <c r="Q48"/>
  <c r="S48"/>
  <c r="O48"/>
  <c r="S47"/>
  <c r="AQ47"/>
  <c r="AQ46"/>
  <c r="AE47"/>
  <c r="AC46"/>
  <c r="AE46"/>
  <c r="V47"/>
  <c r="U48" s="1"/>
  <c r="Q47"/>
  <c r="AO47"/>
  <c r="AO46"/>
  <c r="K47"/>
  <c r="F47"/>
  <c r="H47"/>
  <c r="C47"/>
  <c r="D47"/>
  <c r="M48"/>
  <c r="G47"/>
  <c r="M47"/>
  <c r="E47"/>
  <c r="AD47" s="1"/>
  <c r="I47"/>
  <c r="K48"/>
  <c r="D56" i="2"/>
  <c r="E57" s="1"/>
  <c r="F58" s="1"/>
  <c r="G59" s="1"/>
  <c r="H60" s="1"/>
  <c r="I61" s="1"/>
  <c r="J62" s="1"/>
  <c r="K63" s="1"/>
  <c r="L64" s="1"/>
  <c r="C56"/>
  <c r="S55"/>
  <c r="P55"/>
  <c r="N55"/>
  <c r="V55"/>
  <c r="T55"/>
  <c r="U55"/>
  <c r="W55"/>
  <c r="Q55"/>
  <c r="Q54"/>
  <c r="R54"/>
  <c r="N54"/>
  <c r="J55" i="1"/>
  <c r="U55" s="1"/>
  <c r="I55"/>
  <c r="T55" s="1"/>
  <c r="H55"/>
  <c r="S55" s="1"/>
  <c r="G55"/>
  <c r="R55" s="1"/>
  <c r="F55"/>
  <c r="Q55" s="1"/>
  <c r="E55"/>
  <c r="P55" s="1"/>
  <c r="D55"/>
  <c r="C55"/>
  <c r="K55"/>
  <c r="L55"/>
  <c r="T54"/>
  <c r="S54"/>
  <c r="R54"/>
  <c r="Q54"/>
  <c r="P54"/>
  <c r="O54"/>
  <c r="N54"/>
  <c r="V49" i="5" l="1"/>
  <c r="AJ48"/>
  <c r="AJ47"/>
  <c r="P48"/>
  <c r="AN48"/>
  <c r="AN47"/>
  <c r="AH47"/>
  <c r="N48"/>
  <c r="AL48"/>
  <c r="AL47"/>
  <c r="N49"/>
  <c r="R48"/>
  <c r="AP48"/>
  <c r="AP47"/>
  <c r="T48"/>
  <c r="AR48"/>
  <c r="AR47"/>
  <c r="P49"/>
  <c r="T49"/>
  <c r="R49"/>
  <c r="V48"/>
  <c r="AT48"/>
  <c r="AT47"/>
  <c r="AU47"/>
  <c r="AB48"/>
  <c r="AB47"/>
  <c r="AC47"/>
  <c r="AU48"/>
  <c r="AF47"/>
  <c r="AG47"/>
  <c r="F48"/>
  <c r="D48"/>
  <c r="C48"/>
  <c r="I48"/>
  <c r="G48"/>
  <c r="L49"/>
  <c r="H48"/>
  <c r="E48"/>
  <c r="AD48" s="1"/>
  <c r="L48"/>
  <c r="J48"/>
  <c r="C57" i="2"/>
  <c r="D57"/>
  <c r="E58" s="1"/>
  <c r="F59" s="1"/>
  <c r="G60" s="1"/>
  <c r="H61" s="1"/>
  <c r="I62" s="1"/>
  <c r="J63" s="1"/>
  <c r="K64" s="1"/>
  <c r="L65" s="1"/>
  <c r="V56"/>
  <c r="W56"/>
  <c r="P56"/>
  <c r="O55"/>
  <c r="R55"/>
  <c r="N56"/>
  <c r="O56"/>
  <c r="U56"/>
  <c r="S56"/>
  <c r="R56"/>
  <c r="L56" i="1"/>
  <c r="W56" s="1"/>
  <c r="E56"/>
  <c r="C56"/>
  <c r="N56" s="1"/>
  <c r="D56"/>
  <c r="F56"/>
  <c r="Q56" s="1"/>
  <c r="P56"/>
  <c r="G56"/>
  <c r="R56" s="1"/>
  <c r="H56"/>
  <c r="S56" s="1"/>
  <c r="I56"/>
  <c r="T56" s="1"/>
  <c r="J56"/>
  <c r="U56" s="1"/>
  <c r="K56"/>
  <c r="O55"/>
  <c r="W55"/>
  <c r="V55"/>
  <c r="N55"/>
  <c r="AI48" i="5" l="1"/>
  <c r="U49"/>
  <c r="AS49"/>
  <c r="AS48"/>
  <c r="AK49"/>
  <c r="AK48"/>
  <c r="S50"/>
  <c r="U50"/>
  <c r="Q50"/>
  <c r="S49"/>
  <c r="AQ49"/>
  <c r="AQ48"/>
  <c r="O50"/>
  <c r="Q49"/>
  <c r="AO49"/>
  <c r="AO48"/>
  <c r="AG49"/>
  <c r="AG48"/>
  <c r="AE48"/>
  <c r="AF48"/>
  <c r="AU49"/>
  <c r="O49"/>
  <c r="AM49"/>
  <c r="AM48"/>
  <c r="AH49"/>
  <c r="AC48"/>
  <c r="AH48"/>
  <c r="K49"/>
  <c r="M49"/>
  <c r="F49"/>
  <c r="AE49" s="1"/>
  <c r="I49"/>
  <c r="M50"/>
  <c r="H49"/>
  <c r="J49"/>
  <c r="D49"/>
  <c r="C49"/>
  <c r="AB49" s="1"/>
  <c r="E49"/>
  <c r="G49"/>
  <c r="D58" i="2"/>
  <c r="E59" s="1"/>
  <c r="F60" s="1"/>
  <c r="G61" s="1"/>
  <c r="H62" s="1"/>
  <c r="I63" s="1"/>
  <c r="J64" s="1"/>
  <c r="K65" s="1"/>
  <c r="L66" s="1"/>
  <c r="C58"/>
  <c r="R57"/>
  <c r="N57"/>
  <c r="O57"/>
  <c r="Q56"/>
  <c r="T56"/>
  <c r="U57"/>
  <c r="P57"/>
  <c r="V57"/>
  <c r="W57"/>
  <c r="S57"/>
  <c r="E57" i="1"/>
  <c r="F57"/>
  <c r="P57"/>
  <c r="L57"/>
  <c r="K57"/>
  <c r="J57"/>
  <c r="I57"/>
  <c r="H57"/>
  <c r="G57"/>
  <c r="Q57"/>
  <c r="C57"/>
  <c r="N57" s="1"/>
  <c r="D57"/>
  <c r="O56"/>
  <c r="V56"/>
  <c r="N51" i="5" l="1"/>
  <c r="AJ49"/>
  <c r="R51"/>
  <c r="N50"/>
  <c r="AL50"/>
  <c r="AL49"/>
  <c r="R50"/>
  <c r="AP50"/>
  <c r="AP49"/>
  <c r="P51"/>
  <c r="V50"/>
  <c r="AT50"/>
  <c r="AT49"/>
  <c r="AF50"/>
  <c r="AD50"/>
  <c r="AD49"/>
  <c r="AF49"/>
  <c r="AC49"/>
  <c r="AI49"/>
  <c r="P50"/>
  <c r="AN50"/>
  <c r="AN49"/>
  <c r="T50"/>
  <c r="AR50"/>
  <c r="AR49"/>
  <c r="T51"/>
  <c r="H50"/>
  <c r="D50"/>
  <c r="C50"/>
  <c r="E50"/>
  <c r="K50"/>
  <c r="I50"/>
  <c r="J50"/>
  <c r="AI50" s="1"/>
  <c r="G50"/>
  <c r="L50"/>
  <c r="F50"/>
  <c r="D59" i="2"/>
  <c r="E60" s="1"/>
  <c r="F61" s="1"/>
  <c r="G62" s="1"/>
  <c r="H63" s="1"/>
  <c r="I64" s="1"/>
  <c r="J65" s="1"/>
  <c r="K66" s="1"/>
  <c r="L67" s="1"/>
  <c r="C59"/>
  <c r="R58"/>
  <c r="Q58"/>
  <c r="W58"/>
  <c r="T58"/>
  <c r="P58"/>
  <c r="Q57"/>
  <c r="T57"/>
  <c r="N58"/>
  <c r="S58"/>
  <c r="U58"/>
  <c r="E58" i="1"/>
  <c r="P58" s="1"/>
  <c r="H58"/>
  <c r="I58"/>
  <c r="T58" s="1"/>
  <c r="S58"/>
  <c r="J58"/>
  <c r="U58" s="1"/>
  <c r="K58"/>
  <c r="V58" s="1"/>
  <c r="L58"/>
  <c r="W58" s="1"/>
  <c r="C58"/>
  <c r="D58"/>
  <c r="O58" s="1"/>
  <c r="G58"/>
  <c r="F58"/>
  <c r="O57"/>
  <c r="R57"/>
  <c r="S57"/>
  <c r="T57"/>
  <c r="U57"/>
  <c r="V57"/>
  <c r="W57"/>
  <c r="AK50" i="5" l="1"/>
  <c r="S51"/>
  <c r="AR51" s="1"/>
  <c r="AQ51"/>
  <c r="AQ50"/>
  <c r="U51"/>
  <c r="AT51" s="1"/>
  <c r="AS51"/>
  <c r="AS50"/>
  <c r="AU50"/>
  <c r="O51"/>
  <c r="AN51" s="1"/>
  <c r="AM51"/>
  <c r="AM50"/>
  <c r="AJ51"/>
  <c r="AH51"/>
  <c r="AC51"/>
  <c r="AE50"/>
  <c r="AH50"/>
  <c r="AC50"/>
  <c r="V51"/>
  <c r="AU51" s="1"/>
  <c r="AJ50"/>
  <c r="Q51"/>
  <c r="AP51" s="1"/>
  <c r="AO51"/>
  <c r="AO50"/>
  <c r="AB50"/>
  <c r="AG50"/>
  <c r="M51"/>
  <c r="AL51" s="1"/>
  <c r="H51"/>
  <c r="AG51" s="1"/>
  <c r="K51"/>
  <c r="J51"/>
  <c r="AI51" s="1"/>
  <c r="L51"/>
  <c r="AK51" s="1"/>
  <c r="F51"/>
  <c r="AE51" s="1"/>
  <c r="D51"/>
  <c r="C51"/>
  <c r="AB51" s="1"/>
  <c r="G51"/>
  <c r="AF51" s="1"/>
  <c r="E51"/>
  <c r="AD51" s="1"/>
  <c r="I51"/>
  <c r="D60" i="2"/>
  <c r="E61" s="1"/>
  <c r="F62" s="1"/>
  <c r="G63" s="1"/>
  <c r="H64" s="1"/>
  <c r="I65" s="1"/>
  <c r="J66" s="1"/>
  <c r="K67" s="1"/>
  <c r="L68" s="1"/>
  <c r="C60"/>
  <c r="O58"/>
  <c r="V58"/>
  <c r="T59"/>
  <c r="P59"/>
  <c r="Q59"/>
  <c r="U59"/>
  <c r="R59"/>
  <c r="W59"/>
  <c r="G59" i="1"/>
  <c r="H59"/>
  <c r="R59"/>
  <c r="C59"/>
  <c r="D59"/>
  <c r="E59"/>
  <c r="O59"/>
  <c r="L59"/>
  <c r="K59"/>
  <c r="J59"/>
  <c r="I59"/>
  <c r="S59"/>
  <c r="F59"/>
  <c r="R58"/>
  <c r="Q58"/>
  <c r="N58"/>
  <c r="D61" i="2" l="1"/>
  <c r="E62" s="1"/>
  <c r="F63" s="1"/>
  <c r="G64" s="1"/>
  <c r="H65" s="1"/>
  <c r="I66" s="1"/>
  <c r="J67" s="1"/>
  <c r="K68" s="1"/>
  <c r="L69" s="1"/>
  <c r="C61"/>
  <c r="O60"/>
  <c r="U60"/>
  <c r="Q60"/>
  <c r="W60"/>
  <c r="T60"/>
  <c r="S60"/>
  <c r="V60"/>
  <c r="R60"/>
  <c r="P60"/>
  <c r="N59"/>
  <c r="S59"/>
  <c r="O59"/>
  <c r="V59"/>
  <c r="G60" i="1"/>
  <c r="J60"/>
  <c r="K60"/>
  <c r="V60" s="1"/>
  <c r="U60"/>
  <c r="L60"/>
  <c r="F60"/>
  <c r="Q60" s="1"/>
  <c r="C60"/>
  <c r="D60"/>
  <c r="E60"/>
  <c r="O60"/>
  <c r="I60"/>
  <c r="H60"/>
  <c r="R60"/>
  <c r="W60"/>
  <c r="Q59"/>
  <c r="W59"/>
  <c r="P59"/>
  <c r="T59"/>
  <c r="U59"/>
  <c r="V59"/>
  <c r="N59"/>
  <c r="C62" i="2" l="1"/>
  <c r="D62"/>
  <c r="E63" s="1"/>
  <c r="F64" s="1"/>
  <c r="G65" s="1"/>
  <c r="H66" s="1"/>
  <c r="I67" s="1"/>
  <c r="J68" s="1"/>
  <c r="K69" s="1"/>
  <c r="L70" s="1"/>
  <c r="N61"/>
  <c r="O61"/>
  <c r="S61"/>
  <c r="T61"/>
  <c r="Q61"/>
  <c r="W61"/>
  <c r="N60"/>
  <c r="I61" i="1"/>
  <c r="J61"/>
  <c r="U61" s="1"/>
  <c r="T61"/>
  <c r="F61"/>
  <c r="C61"/>
  <c r="D61"/>
  <c r="E61"/>
  <c r="O61"/>
  <c r="G61"/>
  <c r="Q61"/>
  <c r="L61"/>
  <c r="W61" s="1"/>
  <c r="K61"/>
  <c r="H61"/>
  <c r="P60"/>
  <c r="T60"/>
  <c r="S60"/>
  <c r="N60"/>
  <c r="C63" i="2" l="1"/>
  <c r="D63"/>
  <c r="E64" s="1"/>
  <c r="F65" s="1"/>
  <c r="G66" s="1"/>
  <c r="H67" s="1"/>
  <c r="I68" s="1"/>
  <c r="J69" s="1"/>
  <c r="K70" s="1"/>
  <c r="L71" s="1"/>
  <c r="S62"/>
  <c r="V62"/>
  <c r="U62"/>
  <c r="T62"/>
  <c r="Q62"/>
  <c r="R62"/>
  <c r="W62"/>
  <c r="N62"/>
  <c r="O62"/>
  <c r="U61"/>
  <c r="V61"/>
  <c r="R61"/>
  <c r="P61"/>
  <c r="I62" i="1"/>
  <c r="L62"/>
  <c r="W62" s="1"/>
  <c r="H62"/>
  <c r="F62"/>
  <c r="C62"/>
  <c r="N62" s="1"/>
  <c r="D62"/>
  <c r="O62" s="1"/>
  <c r="E62"/>
  <c r="Q62"/>
  <c r="G62"/>
  <c r="K62"/>
  <c r="T62"/>
  <c r="J62"/>
  <c r="U62" s="1"/>
  <c r="P61"/>
  <c r="S61"/>
  <c r="R61"/>
  <c r="V61"/>
  <c r="N61"/>
  <c r="C64" i="2" l="1"/>
  <c r="D64"/>
  <c r="E65" s="1"/>
  <c r="F66" s="1"/>
  <c r="G67" s="1"/>
  <c r="H68" s="1"/>
  <c r="I69" s="1"/>
  <c r="J70" s="1"/>
  <c r="K71" s="1"/>
  <c r="L72" s="1"/>
  <c r="N63"/>
  <c r="P62"/>
  <c r="O63"/>
  <c r="P63"/>
  <c r="S63"/>
  <c r="U63"/>
  <c r="V63"/>
  <c r="W63"/>
  <c r="Q63"/>
  <c r="R63"/>
  <c r="G63" i="1"/>
  <c r="I63"/>
  <c r="J63"/>
  <c r="K63"/>
  <c r="L63"/>
  <c r="W63" s="1"/>
  <c r="H63"/>
  <c r="F63"/>
  <c r="E63"/>
  <c r="C63"/>
  <c r="N63" s="1"/>
  <c r="D63"/>
  <c r="P62"/>
  <c r="R62"/>
  <c r="V62"/>
  <c r="S62"/>
  <c r="D65" i="2" l="1"/>
  <c r="E66" s="1"/>
  <c r="F67" s="1"/>
  <c r="G68" s="1"/>
  <c r="H69" s="1"/>
  <c r="I70" s="1"/>
  <c r="J71" s="1"/>
  <c r="K72" s="1"/>
  <c r="L73" s="1"/>
  <c r="C65"/>
  <c r="U64"/>
  <c r="P64"/>
  <c r="T63"/>
  <c r="S64"/>
  <c r="Q64"/>
  <c r="O64"/>
  <c r="W64"/>
  <c r="F64" i="1"/>
  <c r="G64"/>
  <c r="I64"/>
  <c r="L64"/>
  <c r="K64"/>
  <c r="J64"/>
  <c r="H64"/>
  <c r="E64"/>
  <c r="C64"/>
  <c r="N64" s="1"/>
  <c r="D64"/>
  <c r="W64"/>
  <c r="O63"/>
  <c r="P63"/>
  <c r="R63"/>
  <c r="V63"/>
  <c r="U63"/>
  <c r="T63"/>
  <c r="S63"/>
  <c r="Q63"/>
  <c r="D66" i="2" l="1"/>
  <c r="E67" s="1"/>
  <c r="F68" s="1"/>
  <c r="G69" s="1"/>
  <c r="H70" s="1"/>
  <c r="I71" s="1"/>
  <c r="J72" s="1"/>
  <c r="K73" s="1"/>
  <c r="L74" s="1"/>
  <c r="C66"/>
  <c r="N65"/>
  <c r="O65"/>
  <c r="U65"/>
  <c r="W65"/>
  <c r="T64"/>
  <c r="R65"/>
  <c r="N64"/>
  <c r="V64"/>
  <c r="R64"/>
  <c r="F65" i="1"/>
  <c r="I65"/>
  <c r="K65"/>
  <c r="L65"/>
  <c r="W65" s="1"/>
  <c r="J65"/>
  <c r="H65"/>
  <c r="G65"/>
  <c r="E65"/>
  <c r="C65"/>
  <c r="N65" s="1"/>
  <c r="D65"/>
  <c r="O64"/>
  <c r="R64"/>
  <c r="T64"/>
  <c r="U64"/>
  <c r="V64"/>
  <c r="S64"/>
  <c r="Q64"/>
  <c r="P64"/>
  <c r="C67" i="2" l="1"/>
  <c r="D67"/>
  <c r="E68" s="1"/>
  <c r="F69" s="1"/>
  <c r="G70" s="1"/>
  <c r="H71" s="1"/>
  <c r="I72" s="1"/>
  <c r="J73" s="1"/>
  <c r="K74" s="1"/>
  <c r="L75" s="1"/>
  <c r="R66"/>
  <c r="Q66"/>
  <c r="T66"/>
  <c r="U66"/>
  <c r="V66"/>
  <c r="S66"/>
  <c r="P66"/>
  <c r="W66"/>
  <c r="N66"/>
  <c r="O66"/>
  <c r="P65"/>
  <c r="S65"/>
  <c r="V65"/>
  <c r="T65"/>
  <c r="Q65"/>
  <c r="F66" i="1"/>
  <c r="H66"/>
  <c r="I66"/>
  <c r="K66"/>
  <c r="L66"/>
  <c r="W66" s="1"/>
  <c r="J66"/>
  <c r="G66"/>
  <c r="E66"/>
  <c r="C66"/>
  <c r="N66" s="1"/>
  <c r="D66"/>
  <c r="O65"/>
  <c r="Q65"/>
  <c r="R65"/>
  <c r="T65"/>
  <c r="V65"/>
  <c r="U65"/>
  <c r="S65"/>
  <c r="P65"/>
  <c r="C68" i="2" l="1"/>
  <c r="D68"/>
  <c r="E69" s="1"/>
  <c r="F70" s="1"/>
  <c r="G71" s="1"/>
  <c r="H72" s="1"/>
  <c r="I73" s="1"/>
  <c r="J74" s="1"/>
  <c r="K75" s="1"/>
  <c r="L76" s="1"/>
  <c r="N67"/>
  <c r="O67"/>
  <c r="P67"/>
  <c r="Q67"/>
  <c r="T67"/>
  <c r="W67"/>
  <c r="F67" i="1"/>
  <c r="H67"/>
  <c r="K67"/>
  <c r="L67"/>
  <c r="W67" s="1"/>
  <c r="J67"/>
  <c r="I67"/>
  <c r="G67"/>
  <c r="E67"/>
  <c r="C67"/>
  <c r="N67" s="1"/>
  <c r="D67"/>
  <c r="O66"/>
  <c r="Q66"/>
  <c r="T66"/>
  <c r="V66"/>
  <c r="U66"/>
  <c r="S66"/>
  <c r="R66"/>
  <c r="P66"/>
  <c r="C69" i="2" l="1"/>
  <c r="D69"/>
  <c r="E70" s="1"/>
  <c r="F71" s="1"/>
  <c r="G72" s="1"/>
  <c r="H73" s="1"/>
  <c r="I74" s="1"/>
  <c r="J75" s="1"/>
  <c r="K76" s="1"/>
  <c r="L77" s="1"/>
  <c r="T68"/>
  <c r="S68"/>
  <c r="V68"/>
  <c r="W68"/>
  <c r="U68"/>
  <c r="R68"/>
  <c r="P68"/>
  <c r="N68"/>
  <c r="R67"/>
  <c r="U67"/>
  <c r="V67"/>
  <c r="S67"/>
  <c r="F68" i="1"/>
  <c r="H68"/>
  <c r="J68"/>
  <c r="K68"/>
  <c r="L68"/>
  <c r="I68"/>
  <c r="G68"/>
  <c r="E68"/>
  <c r="C68"/>
  <c r="N68" s="1"/>
  <c r="D68"/>
  <c r="W68"/>
  <c r="O67"/>
  <c r="Q67"/>
  <c r="S67"/>
  <c r="T67"/>
  <c r="V67"/>
  <c r="U67"/>
  <c r="R67"/>
  <c r="P67"/>
  <c r="C70" i="2" l="1"/>
  <c r="D70"/>
  <c r="E71" s="1"/>
  <c r="F72" s="1"/>
  <c r="G73" s="1"/>
  <c r="H74" s="1"/>
  <c r="I75" s="1"/>
  <c r="J76" s="1"/>
  <c r="K77" s="1"/>
  <c r="L78" s="1"/>
  <c r="R69"/>
  <c r="O68"/>
  <c r="Q68"/>
  <c r="P69"/>
  <c r="V69"/>
  <c r="S69"/>
  <c r="T69"/>
  <c r="U69"/>
  <c r="W69"/>
  <c r="F69" i="1"/>
  <c r="Q69" s="1"/>
  <c r="H69"/>
  <c r="J69"/>
  <c r="U69" s="1"/>
  <c r="L69"/>
  <c r="K69"/>
  <c r="V69" s="1"/>
  <c r="S69"/>
  <c r="I69"/>
  <c r="T69" s="1"/>
  <c r="G69"/>
  <c r="R69" s="1"/>
  <c r="E69"/>
  <c r="P69" s="1"/>
  <c r="C69"/>
  <c r="N69" s="1"/>
  <c r="D69"/>
  <c r="W69"/>
  <c r="O68"/>
  <c r="Q68"/>
  <c r="S68"/>
  <c r="V68"/>
  <c r="U68"/>
  <c r="T68"/>
  <c r="R68"/>
  <c r="P68"/>
  <c r="C71" i="2" l="1"/>
  <c r="D71"/>
  <c r="E72" s="1"/>
  <c r="F73" s="1"/>
  <c r="G74" s="1"/>
  <c r="H75" s="1"/>
  <c r="I76" s="1"/>
  <c r="J77" s="1"/>
  <c r="K78" s="1"/>
  <c r="L79" s="1"/>
  <c r="O70"/>
  <c r="S70"/>
  <c r="Q70"/>
  <c r="V70"/>
  <c r="U70"/>
  <c r="W70"/>
  <c r="T70"/>
  <c r="R70"/>
  <c r="P70"/>
  <c r="N69"/>
  <c r="Q69"/>
  <c r="O69"/>
  <c r="E70" i="1"/>
  <c r="C70"/>
  <c r="N70"/>
  <c r="D70"/>
  <c r="O69"/>
  <c r="F70"/>
  <c r="H70"/>
  <c r="J70"/>
  <c r="L70"/>
  <c r="K70"/>
  <c r="I70"/>
  <c r="G70"/>
  <c r="C72" i="2" l="1"/>
  <c r="D72"/>
  <c r="E73" s="1"/>
  <c r="F74" s="1"/>
  <c r="G75" s="1"/>
  <c r="H76" s="1"/>
  <c r="I77" s="1"/>
  <c r="J78" s="1"/>
  <c r="K79" s="1"/>
  <c r="L80" s="1"/>
  <c r="N71"/>
  <c r="O71"/>
  <c r="Q71"/>
  <c r="S71"/>
  <c r="U71"/>
  <c r="V71"/>
  <c r="W71"/>
  <c r="N70"/>
  <c r="H71" i="1"/>
  <c r="J71"/>
  <c r="L71"/>
  <c r="W71" s="1"/>
  <c r="K71"/>
  <c r="I71"/>
  <c r="G71"/>
  <c r="F71"/>
  <c r="E71"/>
  <c r="C71"/>
  <c r="N71" s="1"/>
  <c r="D71"/>
  <c r="W70"/>
  <c r="Q70"/>
  <c r="S70"/>
  <c r="U70"/>
  <c r="V70"/>
  <c r="T70"/>
  <c r="R70"/>
  <c r="P70"/>
  <c r="O70"/>
  <c r="C73" i="2" l="1"/>
  <c r="D73"/>
  <c r="E74" s="1"/>
  <c r="F75" s="1"/>
  <c r="G76" s="1"/>
  <c r="H77" s="1"/>
  <c r="I78" s="1"/>
  <c r="J79" s="1"/>
  <c r="K80" s="1"/>
  <c r="L81" s="1"/>
  <c r="U72"/>
  <c r="S72"/>
  <c r="W72"/>
  <c r="V72"/>
  <c r="T72"/>
  <c r="Q72"/>
  <c r="R72"/>
  <c r="P72"/>
  <c r="N72"/>
  <c r="T71"/>
  <c r="R71"/>
  <c r="P71"/>
  <c r="F72" i="1"/>
  <c r="G72"/>
  <c r="H72"/>
  <c r="J72"/>
  <c r="L72"/>
  <c r="K72"/>
  <c r="I72"/>
  <c r="E72"/>
  <c r="C72"/>
  <c r="N72" s="1"/>
  <c r="D72"/>
  <c r="W72"/>
  <c r="O71"/>
  <c r="P71"/>
  <c r="Q71"/>
  <c r="S71"/>
  <c r="U71"/>
  <c r="V71"/>
  <c r="T71"/>
  <c r="R71"/>
  <c r="C74" i="2" l="1"/>
  <c r="D74"/>
  <c r="E75" s="1"/>
  <c r="F76" s="1"/>
  <c r="G77" s="1"/>
  <c r="H78" s="1"/>
  <c r="I79" s="1"/>
  <c r="J80" s="1"/>
  <c r="K81" s="1"/>
  <c r="L82" s="1"/>
  <c r="N73"/>
  <c r="O72"/>
  <c r="P73"/>
  <c r="S73"/>
  <c r="U73"/>
  <c r="W73"/>
  <c r="T73"/>
  <c r="V73"/>
  <c r="Q73"/>
  <c r="F73" i="1"/>
  <c r="J73"/>
  <c r="L73"/>
  <c r="W73" s="1"/>
  <c r="K73"/>
  <c r="I73"/>
  <c r="H73"/>
  <c r="G73"/>
  <c r="E73"/>
  <c r="C73"/>
  <c r="N73" s="1"/>
  <c r="D73"/>
  <c r="O72"/>
  <c r="S72"/>
  <c r="U72"/>
  <c r="V72"/>
  <c r="T72"/>
  <c r="R72"/>
  <c r="Q72"/>
  <c r="P72"/>
  <c r="D75" i="2" l="1"/>
  <c r="E76" s="1"/>
  <c r="F77" s="1"/>
  <c r="G78" s="1"/>
  <c r="H79" s="1"/>
  <c r="I80" s="1"/>
  <c r="J81" s="1"/>
  <c r="K82" s="1"/>
  <c r="L83" s="1"/>
  <c r="C75"/>
  <c r="P74"/>
  <c r="R73"/>
  <c r="O73"/>
  <c r="U74"/>
  <c r="V74"/>
  <c r="S74"/>
  <c r="T74"/>
  <c r="R74"/>
  <c r="N74"/>
  <c r="W74"/>
  <c r="F74" i="1"/>
  <c r="H74"/>
  <c r="I74"/>
  <c r="J74"/>
  <c r="L74"/>
  <c r="K74"/>
  <c r="G74"/>
  <c r="E74"/>
  <c r="C74"/>
  <c r="N74" s="1"/>
  <c r="D74"/>
  <c r="W74"/>
  <c r="O73"/>
  <c r="Q73"/>
  <c r="R73"/>
  <c r="S73"/>
  <c r="U73"/>
  <c r="V73"/>
  <c r="T73"/>
  <c r="P73"/>
  <c r="C76" i="2" l="1"/>
  <c r="D76"/>
  <c r="E77" s="1"/>
  <c r="F78" s="1"/>
  <c r="G79" s="1"/>
  <c r="H80" s="1"/>
  <c r="I81" s="1"/>
  <c r="J82" s="1"/>
  <c r="K83" s="1"/>
  <c r="L84" s="1"/>
  <c r="Q74"/>
  <c r="O74"/>
  <c r="R75"/>
  <c r="U75"/>
  <c r="W75"/>
  <c r="V75"/>
  <c r="P75"/>
  <c r="S75"/>
  <c r="T75"/>
  <c r="F75" i="1"/>
  <c r="H75"/>
  <c r="L75"/>
  <c r="W75" s="1"/>
  <c r="K75"/>
  <c r="J75"/>
  <c r="I75"/>
  <c r="G75"/>
  <c r="E75"/>
  <c r="C75"/>
  <c r="N75" s="1"/>
  <c r="D75"/>
  <c r="O74"/>
  <c r="Q74"/>
  <c r="U74"/>
  <c r="V74"/>
  <c r="T74"/>
  <c r="S74"/>
  <c r="R74"/>
  <c r="P74"/>
  <c r="C77" i="2" l="1"/>
  <c r="D77"/>
  <c r="E78" s="1"/>
  <c r="F79" s="1"/>
  <c r="G80" s="1"/>
  <c r="H81" s="1"/>
  <c r="I82" s="1"/>
  <c r="J83" s="1"/>
  <c r="K84" s="1"/>
  <c r="L85" s="1"/>
  <c r="N76"/>
  <c r="O76"/>
  <c r="Q76"/>
  <c r="S76"/>
  <c r="U76"/>
  <c r="W76"/>
  <c r="N75"/>
  <c r="O75"/>
  <c r="Q75"/>
  <c r="F76" i="1"/>
  <c r="H76"/>
  <c r="J76"/>
  <c r="K76"/>
  <c r="L76"/>
  <c r="I76"/>
  <c r="G76"/>
  <c r="E76"/>
  <c r="C76"/>
  <c r="N76" s="1"/>
  <c r="D76"/>
  <c r="W76"/>
  <c r="O75"/>
  <c r="Q75"/>
  <c r="S75"/>
  <c r="T75"/>
  <c r="U75"/>
  <c r="V75"/>
  <c r="R75"/>
  <c r="P75"/>
  <c r="C78" i="2" l="1"/>
  <c r="D78"/>
  <c r="E79" s="1"/>
  <c r="F80" s="1"/>
  <c r="G81" s="1"/>
  <c r="H82" s="1"/>
  <c r="I83" s="1"/>
  <c r="J84" s="1"/>
  <c r="K85" s="1"/>
  <c r="L86" s="1"/>
  <c r="U77"/>
  <c r="S77"/>
  <c r="V77"/>
  <c r="T77"/>
  <c r="Q77"/>
  <c r="R77"/>
  <c r="P77"/>
  <c r="W77"/>
  <c r="N77"/>
  <c r="O77"/>
  <c r="V76"/>
  <c r="T76"/>
  <c r="R76"/>
  <c r="P76"/>
  <c r="F77" i="1"/>
  <c r="H77"/>
  <c r="S77" s="1"/>
  <c r="J77"/>
  <c r="L77"/>
  <c r="W77" s="1"/>
  <c r="U77"/>
  <c r="K77"/>
  <c r="V77" s="1"/>
  <c r="I77"/>
  <c r="T77" s="1"/>
  <c r="Q77"/>
  <c r="G77"/>
  <c r="R77" s="1"/>
  <c r="E77"/>
  <c r="P77" s="1"/>
  <c r="C77"/>
  <c r="N77" s="1"/>
  <c r="D77"/>
  <c r="O76"/>
  <c r="Q76"/>
  <c r="S76"/>
  <c r="V76"/>
  <c r="U76"/>
  <c r="T76"/>
  <c r="R76"/>
  <c r="P76"/>
  <c r="C79" i="2" l="1"/>
  <c r="D79"/>
  <c r="E80" s="1"/>
  <c r="F81" s="1"/>
  <c r="G82" s="1"/>
  <c r="H83" s="1"/>
  <c r="I84" s="1"/>
  <c r="J85" s="1"/>
  <c r="K86" s="1"/>
  <c r="N78"/>
  <c r="Q78"/>
  <c r="E78" i="1"/>
  <c r="C78"/>
  <c r="D78"/>
  <c r="O77"/>
  <c r="P78"/>
  <c r="F78"/>
  <c r="H78"/>
  <c r="S78" s="1"/>
  <c r="J78"/>
  <c r="L78"/>
  <c r="W78" s="1"/>
  <c r="U78"/>
  <c r="K78"/>
  <c r="V78" s="1"/>
  <c r="I78"/>
  <c r="T78" s="1"/>
  <c r="Q78"/>
  <c r="G78"/>
  <c r="R78" s="1"/>
  <c r="C80" i="2" l="1"/>
  <c r="D80"/>
  <c r="E81" s="1"/>
  <c r="F82" s="1"/>
  <c r="G83" s="1"/>
  <c r="H84" s="1"/>
  <c r="I85" s="1"/>
  <c r="J86" s="1"/>
  <c r="V79"/>
  <c r="N79"/>
  <c r="W78"/>
  <c r="U78"/>
  <c r="S78"/>
  <c r="V78"/>
  <c r="T78"/>
  <c r="R78"/>
  <c r="P78"/>
  <c r="O78"/>
  <c r="E79" i="1"/>
  <c r="P79" s="1"/>
  <c r="C79"/>
  <c r="D79"/>
  <c r="O78"/>
  <c r="H79"/>
  <c r="J79"/>
  <c r="U79" s="1"/>
  <c r="L79"/>
  <c r="K79"/>
  <c r="V79" s="1"/>
  <c r="S79"/>
  <c r="I79"/>
  <c r="T79" s="1"/>
  <c r="G79"/>
  <c r="R79" s="1"/>
  <c r="F79"/>
  <c r="Q79" s="1"/>
  <c r="W79"/>
  <c r="N78"/>
  <c r="C81" i="2" l="1"/>
  <c r="D81"/>
  <c r="E82" s="1"/>
  <c r="F83" s="1"/>
  <c r="G84" s="1"/>
  <c r="H85" s="1"/>
  <c r="I86" s="1"/>
  <c r="W80"/>
  <c r="W79"/>
  <c r="O79"/>
  <c r="P79"/>
  <c r="Q79"/>
  <c r="S79"/>
  <c r="U79"/>
  <c r="T79"/>
  <c r="R79"/>
  <c r="E80" i="1"/>
  <c r="C80"/>
  <c r="D80"/>
  <c r="O79"/>
  <c r="G80"/>
  <c r="R80" s="1"/>
  <c r="H80"/>
  <c r="J80"/>
  <c r="U80" s="1"/>
  <c r="L80"/>
  <c r="W80" s="1"/>
  <c r="K80"/>
  <c r="V80" s="1"/>
  <c r="S80"/>
  <c r="I80"/>
  <c r="T80" s="1"/>
  <c r="P80"/>
  <c r="F80"/>
  <c r="Q80" s="1"/>
  <c r="N79"/>
  <c r="C82" i="2" l="1"/>
  <c r="D82"/>
  <c r="E83" s="1"/>
  <c r="F84" s="1"/>
  <c r="G85" s="1"/>
  <c r="H86" s="1"/>
  <c r="O81"/>
  <c r="W81"/>
  <c r="U81"/>
  <c r="V81"/>
  <c r="T81"/>
  <c r="S81"/>
  <c r="R81"/>
  <c r="Q81"/>
  <c r="P81"/>
  <c r="N80"/>
  <c r="S80"/>
  <c r="U80"/>
  <c r="V80"/>
  <c r="T80"/>
  <c r="R80"/>
  <c r="Q80"/>
  <c r="P80"/>
  <c r="O80"/>
  <c r="E81" i="1"/>
  <c r="C81"/>
  <c r="D81"/>
  <c r="O80"/>
  <c r="G81"/>
  <c r="J81"/>
  <c r="L81"/>
  <c r="U81"/>
  <c r="K81"/>
  <c r="V81" s="1"/>
  <c r="I81"/>
  <c r="T81" s="1"/>
  <c r="R81"/>
  <c r="H81"/>
  <c r="S81" s="1"/>
  <c r="P81"/>
  <c r="F81"/>
  <c r="Q81" s="1"/>
  <c r="W81"/>
  <c r="N80"/>
  <c r="D83" i="2" l="1"/>
  <c r="E84" s="1"/>
  <c r="F85" s="1"/>
  <c r="G86" s="1"/>
  <c r="C83"/>
  <c r="N82"/>
  <c r="O82"/>
  <c r="Q82"/>
  <c r="R82"/>
  <c r="S82"/>
  <c r="T82"/>
  <c r="W82"/>
  <c r="U82"/>
  <c r="N81"/>
  <c r="E82" i="1"/>
  <c r="C82"/>
  <c r="D82"/>
  <c r="O81"/>
  <c r="G82"/>
  <c r="I82"/>
  <c r="T82" s="1"/>
  <c r="J82"/>
  <c r="L82"/>
  <c r="W82" s="1"/>
  <c r="U82"/>
  <c r="K82"/>
  <c r="V82" s="1"/>
  <c r="R82"/>
  <c r="H82"/>
  <c r="S82" s="1"/>
  <c r="P82"/>
  <c r="F82"/>
  <c r="Q82" s="1"/>
  <c r="N81"/>
  <c r="D84" i="2" l="1"/>
  <c r="E85" s="1"/>
  <c r="F86" s="1"/>
  <c r="C84"/>
  <c r="V83"/>
  <c r="U83"/>
  <c r="T83"/>
  <c r="S83"/>
  <c r="Q83"/>
  <c r="R83"/>
  <c r="W83"/>
  <c r="N83"/>
  <c r="V82"/>
  <c r="P82"/>
  <c r="E83" i="1"/>
  <c r="C83"/>
  <c r="N83" s="1"/>
  <c r="D83"/>
  <c r="O82"/>
  <c r="G83"/>
  <c r="I83"/>
  <c r="L83"/>
  <c r="K83"/>
  <c r="J83"/>
  <c r="H83"/>
  <c r="F83"/>
  <c r="N82"/>
  <c r="C85" i="2" l="1"/>
  <c r="D85"/>
  <c r="E86" s="1"/>
  <c r="P84"/>
  <c r="Q84"/>
  <c r="N84"/>
  <c r="O83"/>
  <c r="P83"/>
  <c r="S84"/>
  <c r="T84"/>
  <c r="U84"/>
  <c r="V84"/>
  <c r="W84"/>
  <c r="G84" i="1"/>
  <c r="I84"/>
  <c r="K84"/>
  <c r="L84"/>
  <c r="W84" s="1"/>
  <c r="J84"/>
  <c r="H84"/>
  <c r="F84"/>
  <c r="E84"/>
  <c r="C84"/>
  <c r="N84" s="1"/>
  <c r="D84"/>
  <c r="W83"/>
  <c r="P83"/>
  <c r="R83"/>
  <c r="T83"/>
  <c r="U83"/>
  <c r="V83"/>
  <c r="S83"/>
  <c r="Q83"/>
  <c r="O83"/>
  <c r="C86" i="2" l="1"/>
  <c r="D86"/>
  <c r="V85"/>
  <c r="U85"/>
  <c r="S85"/>
  <c r="T85"/>
  <c r="W85"/>
  <c r="O84"/>
  <c r="N85"/>
  <c r="P85"/>
  <c r="Q85"/>
  <c r="R84"/>
  <c r="F85" i="1"/>
  <c r="G85"/>
  <c r="I85"/>
  <c r="K85"/>
  <c r="L85"/>
  <c r="W85" s="1"/>
  <c r="J85"/>
  <c r="H85"/>
  <c r="E85"/>
  <c r="C85"/>
  <c r="N85" s="1"/>
  <c r="D85"/>
  <c r="O84"/>
  <c r="P84"/>
  <c r="R84"/>
  <c r="T84"/>
  <c r="V84"/>
  <c r="U84"/>
  <c r="S84"/>
  <c r="Q84"/>
  <c r="R86" i="2" l="1"/>
  <c r="S86"/>
  <c r="O85"/>
  <c r="R85"/>
  <c r="N86"/>
  <c r="O86"/>
  <c r="P86"/>
  <c r="Q86"/>
  <c r="U86"/>
  <c r="V86"/>
  <c r="W86"/>
  <c r="T86"/>
  <c r="F86" i="1"/>
  <c r="Q86" s="1"/>
  <c r="I86"/>
  <c r="T86" s="1"/>
  <c r="K86"/>
  <c r="V86" s="1"/>
  <c r="L86"/>
  <c r="J86"/>
  <c r="U86" s="1"/>
  <c r="H86"/>
  <c r="S86" s="1"/>
  <c r="G86"/>
  <c r="R86" s="1"/>
  <c r="E86"/>
  <c r="P86" s="1"/>
  <c r="C86"/>
  <c r="N86" s="1"/>
  <c r="D86"/>
  <c r="O86" s="1"/>
  <c r="W86"/>
  <c r="O85"/>
  <c r="R85"/>
  <c r="T85"/>
  <c r="V85"/>
  <c r="U85"/>
  <c r="S85"/>
  <c r="Q85"/>
  <c r="P85"/>
</calcChain>
</file>

<file path=xl/sharedStrings.xml><?xml version="1.0" encoding="utf-8"?>
<sst xmlns="http://schemas.openxmlformats.org/spreadsheetml/2006/main" count="129" uniqueCount="27">
  <si>
    <t>duljina dionice (m)=</t>
  </si>
  <si>
    <t xml:space="preserve">broj konačnih volumena (1) = </t>
  </si>
  <si>
    <t xml:space="preserve">duljina pojedinog KV (m) = </t>
  </si>
  <si>
    <t>indeks Kvi</t>
  </si>
  <si>
    <t>koordinate čvora u Kvi</t>
  </si>
  <si>
    <t xml:space="preserve">Površina lica Ai (m) (kosnt. za sve Kvi) = </t>
  </si>
  <si>
    <t xml:space="preserve">Širina Kvi (m) = </t>
  </si>
  <si>
    <t xml:space="preserve">Visina - Dubina Kvi (m) = </t>
  </si>
  <si>
    <t>W granica Kvi (m)</t>
  </si>
  <si>
    <t>E granica Kvi (m)</t>
  </si>
  <si>
    <t>aw (i)</t>
  </si>
  <si>
    <t>ae (i)</t>
  </si>
  <si>
    <t>ap (i)</t>
  </si>
  <si>
    <t>Rubni uvjeti (W i E)</t>
  </si>
  <si>
    <t>Sp (i)</t>
  </si>
  <si>
    <t>Su (i)</t>
  </si>
  <si>
    <t>Proračun za Tp  (POČETNI UVJETI)</t>
  </si>
  <si>
    <t xml:space="preserve">GAMA odnosno "k"(W/mK)= </t>
  </si>
  <si>
    <t>Intenzitet izvora q (W/m3) =</t>
  </si>
  <si>
    <t>Analitičko</t>
  </si>
  <si>
    <t>Ti</t>
  </si>
  <si>
    <t>Xi</t>
  </si>
  <si>
    <t xml:space="preserve">GAMA (kg/ms)= </t>
  </si>
  <si>
    <t xml:space="preserve">gustoća RO (kg/m3) = </t>
  </si>
  <si>
    <t xml:space="preserve">konvekcija-brzina U (m/s) = </t>
  </si>
  <si>
    <t>konvektivni protok mase Fw = Fe = F</t>
  </si>
  <si>
    <t>difuzno vođenje kroz rub ćeluje Dw = De = D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</si>
</sst>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1" fillId="0" borderId="0" xfId="0" applyFont="1"/>
    <xf numFmtId="164" fontId="0" fillId="0" borderId="0" xfId="0" applyNumberFormat="1"/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4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lrMapOvr bg1="lt1" tx1="dk1" bg2="lt2" tx2="dk2" accent1="accent1" accent2="accent2" accent3="accent3" accent4="accent4" accent5="accent5" accent6="accent6" hlink="hlink" folHlink="folHlink"/>
  <c:chart>
    <c:plotArea>
      <c:layout>
        <c:manualLayout>
          <c:layoutTarget val="inner"/>
          <c:xMode val="edge"/>
          <c:yMode val="edge"/>
          <c:x val="0.12574796973907676"/>
          <c:y val="3.0805687203791472E-2"/>
          <c:w val="0.8312286552416247"/>
          <c:h val="0.83175355450236954"/>
        </c:manualLayout>
      </c:layout>
      <c:scatterChart>
        <c:scatterStyle val="smoothMarker"/>
        <c:ser>
          <c:idx val="2"/>
          <c:order val="0"/>
          <c:tx>
            <c:v>model</c:v>
          </c:tx>
          <c:spPr>
            <a:ln w="12700">
              <a:noFill/>
            </a:ln>
          </c:spPr>
          <c:marker>
            <c:symbol val="square"/>
            <c:size val="8"/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DIF_1!$C$6:$L$6</c:f>
              <c:numCache>
                <c:formatCode>General</c:formatCode>
                <c:ptCount val="10"/>
                <c:pt idx="0">
                  <c:v>0.05</c:v>
                </c:pt>
                <c:pt idx="1">
                  <c:v>0.15000000000000002</c:v>
                </c:pt>
                <c:pt idx="2">
                  <c:v>0.25</c:v>
                </c:pt>
                <c:pt idx="3">
                  <c:v>0.35</c:v>
                </c:pt>
                <c:pt idx="4">
                  <c:v>0.44999999999999996</c:v>
                </c:pt>
                <c:pt idx="5">
                  <c:v>0.54999999999999993</c:v>
                </c:pt>
                <c:pt idx="6">
                  <c:v>0.64999999999999991</c:v>
                </c:pt>
                <c:pt idx="7">
                  <c:v>0.74999999999999989</c:v>
                </c:pt>
                <c:pt idx="8">
                  <c:v>0.84999999999999987</c:v>
                </c:pt>
                <c:pt idx="9">
                  <c:v>0.94999999999999984</c:v>
                </c:pt>
              </c:numCache>
            </c:numRef>
          </c:xVal>
          <c:yVal>
            <c:numRef>
              <c:f>DIF_1!$C$86:$L$86</c:f>
              <c:numCache>
                <c:formatCode>0.0</c:formatCode>
                <c:ptCount val="10"/>
                <c:pt idx="0">
                  <c:v>95.034684534069328</c:v>
                </c:pt>
                <c:pt idx="1">
                  <c:v>85.115920356642732</c:v>
                </c:pt>
                <c:pt idx="2">
                  <c:v>75.153645434506501</c:v>
                </c:pt>
                <c:pt idx="3">
                  <c:v>65.22641747125094</c:v>
                </c:pt>
                <c:pt idx="4">
                  <c:v>55.214201339760606</c:v>
                </c:pt>
                <c:pt idx="5">
                  <c:v>45.250849734231629</c:v>
                </c:pt>
                <c:pt idx="6">
                  <c:v>35.193335639346074</c:v>
                </c:pt>
                <c:pt idx="7">
                  <c:v>25.179930653667007</c:v>
                </c:pt>
                <c:pt idx="8">
                  <c:v>15.098982134145103</c:v>
                </c:pt>
                <c:pt idx="9">
                  <c:v>5.0406179112867013</c:v>
                </c:pt>
              </c:numCache>
            </c:numRef>
          </c:yVal>
          <c:smooth val="1"/>
        </c:ser>
        <c:ser>
          <c:idx val="1"/>
          <c:order val="1"/>
          <c:tx>
            <c:v>analitičko rješenje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DIF_1!$N$3:$N$4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DIF_1!$O$3:$O$4</c:f>
              <c:numCache>
                <c:formatCode>General</c:formatCode>
                <c:ptCount val="2"/>
                <c:pt idx="0">
                  <c:v>100</c:v>
                </c:pt>
                <c:pt idx="1">
                  <c:v>0</c:v>
                </c:pt>
              </c:numCache>
            </c:numRef>
          </c:yVal>
          <c:smooth val="1"/>
        </c:ser>
        <c:axId val="79398784"/>
        <c:axId val="79400320"/>
      </c:scatterChart>
      <c:valAx>
        <c:axId val="79398784"/>
        <c:scaling>
          <c:orientation val="minMax"/>
          <c:max val="1"/>
          <c:min val="0"/>
        </c:scaling>
        <c:axPos val="b"/>
        <c:numFmt formatCode="General" sourceLinked="0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CS"/>
          </a:p>
        </c:txPr>
        <c:crossAx val="79400320"/>
        <c:crossesAt val="-0.15000000000000016"/>
        <c:crossBetween val="midCat"/>
        <c:majorUnit val="0.1"/>
      </c:valAx>
      <c:valAx>
        <c:axId val="79400320"/>
        <c:scaling>
          <c:orientation val="minMax"/>
          <c:max val="120"/>
          <c:min val="0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r-HR"/>
                  <a:t>T</a:t>
                </a:r>
                <a:r>
                  <a:rPr lang="hr-HR" baseline="0"/>
                  <a:t> (</a:t>
                </a:r>
                <a:r>
                  <a:rPr lang="hr-HR" baseline="30000"/>
                  <a:t>0</a:t>
                </a:r>
                <a:r>
                  <a:rPr lang="hr-HR" baseline="0"/>
                  <a:t>C)</a:t>
                </a:r>
                <a:endParaRPr lang="hr-HR"/>
              </a:p>
            </c:rich>
          </c:tx>
          <c:layout>
            <c:manualLayout>
              <c:xMode val="edge"/>
              <c:yMode val="edge"/>
              <c:x val="6.6013277752045782E-3"/>
              <c:y val="0.2818189248835247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CS"/>
          </a:p>
        </c:txPr>
        <c:crossAx val="79398784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0402643199011887"/>
          <c:y val="0.13184789617560791"/>
          <c:w val="0.29541718174575293"/>
          <c:h val="0.1712095363079616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C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CS"/>
    </a:p>
  </c:txPr>
  <c:printSettings>
    <c:headerFooter alignWithMargins="0"/>
    <c:pageMargins b="1" l="0.75000000000000155" r="0.7500000000000015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lrMapOvr bg1="lt1" tx1="dk1" bg2="lt2" tx2="dk2" accent1="accent1" accent2="accent2" accent3="accent3" accent4="accent4" accent5="accent5" accent6="accent6" hlink="hlink" folHlink="folHlink"/>
  <c:chart>
    <c:plotArea>
      <c:layout>
        <c:manualLayout>
          <c:layoutTarget val="inner"/>
          <c:xMode val="edge"/>
          <c:yMode val="edge"/>
          <c:x val="0.12574796973907676"/>
          <c:y val="3.0805687203791472E-2"/>
          <c:w val="0.8312286552416247"/>
          <c:h val="0.83175355450236954"/>
        </c:manualLayout>
      </c:layout>
      <c:scatterChart>
        <c:scatterStyle val="smoothMarker"/>
        <c:ser>
          <c:idx val="2"/>
          <c:order val="0"/>
          <c:tx>
            <c:v>model</c:v>
          </c:tx>
          <c:spPr>
            <a:ln w="12700">
              <a:noFill/>
            </a:ln>
          </c:spPr>
          <c:marker>
            <c:symbol val="square"/>
            <c:size val="8"/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DIF_2!$C$6:$L$6</c:f>
              <c:numCache>
                <c:formatCode>General</c:formatCode>
                <c:ptCount val="10"/>
                <c:pt idx="0">
                  <c:v>5.0000000000000001E-3</c:v>
                </c:pt>
                <c:pt idx="1">
                  <c:v>1.4999999999999999E-2</c:v>
                </c:pt>
                <c:pt idx="2">
                  <c:v>2.5000000000000001E-2</c:v>
                </c:pt>
                <c:pt idx="3">
                  <c:v>3.5000000000000003E-2</c:v>
                </c:pt>
                <c:pt idx="4">
                  <c:v>4.5000000000000005E-2</c:v>
                </c:pt>
                <c:pt idx="5">
                  <c:v>5.5000000000000007E-2</c:v>
                </c:pt>
                <c:pt idx="6">
                  <c:v>6.5000000000000002E-2</c:v>
                </c:pt>
                <c:pt idx="7">
                  <c:v>7.4999999999999997E-2</c:v>
                </c:pt>
                <c:pt idx="8">
                  <c:v>8.4999999999999992E-2</c:v>
                </c:pt>
                <c:pt idx="9">
                  <c:v>9.4999999999999987E-2</c:v>
                </c:pt>
              </c:numCache>
            </c:numRef>
          </c:xVal>
          <c:yVal>
            <c:numRef>
              <c:f>DIF_2!$C$86:$L$86</c:f>
              <c:numCache>
                <c:formatCode>0.0</c:formatCode>
                <c:ptCount val="10"/>
                <c:pt idx="0">
                  <c:v>131.3140803434508</c:v>
                </c:pt>
                <c:pt idx="1">
                  <c:v>179.13243835266428</c:v>
                </c:pt>
                <c:pt idx="2">
                  <c:v>212.24657757584748</c:v>
                </c:pt>
                <c:pt idx="3">
                  <c:v>230.92241310933215</c:v>
                </c:pt>
                <c:pt idx="4">
                  <c:v>235.1759719723824</c:v>
                </c:pt>
                <c:pt idx="5">
                  <c:v>225.21262036685346</c:v>
                </c:pt>
                <c:pt idx="6">
                  <c:v>200.88933127742723</c:v>
                </c:pt>
                <c:pt idx="7">
                  <c:v>162.27286279500797</c:v>
                </c:pt>
                <c:pt idx="8">
                  <c:v>109.11550013016662</c:v>
                </c:pt>
                <c:pt idx="9">
                  <c:v>41.320013720668165</c:v>
                </c:pt>
              </c:numCache>
            </c:numRef>
          </c:yVal>
          <c:smooth val="1"/>
        </c:ser>
        <c:ser>
          <c:idx val="1"/>
          <c:order val="1"/>
          <c:tx>
            <c:v>Analitičko rješenje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DIF_2!$N$3:$N$13</c:f>
              <c:numCache>
                <c:formatCode>General</c:formatCode>
                <c:ptCount val="1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</c:numCache>
            </c:numRef>
          </c:xVal>
          <c:yVal>
            <c:numRef>
              <c:f>DIF_2!$O$3:$O$13</c:f>
              <c:numCache>
                <c:formatCode>0</c:formatCode>
                <c:ptCount val="11"/>
                <c:pt idx="0">
                  <c:v>100</c:v>
                </c:pt>
                <c:pt idx="1">
                  <c:v>157.5</c:v>
                </c:pt>
                <c:pt idx="2">
                  <c:v>200</c:v>
                </c:pt>
                <c:pt idx="3">
                  <c:v>227.50000000000003</c:v>
                </c:pt>
                <c:pt idx="4">
                  <c:v>240</c:v>
                </c:pt>
                <c:pt idx="5">
                  <c:v>237.5</c:v>
                </c:pt>
                <c:pt idx="6">
                  <c:v>220</c:v>
                </c:pt>
                <c:pt idx="7">
                  <c:v>187.5</c:v>
                </c:pt>
                <c:pt idx="8">
                  <c:v>140.00000000000003</c:v>
                </c:pt>
                <c:pt idx="9">
                  <c:v>77.500000000000057</c:v>
                </c:pt>
                <c:pt idx="10">
                  <c:v>1.1368683772161603E-13</c:v>
                </c:pt>
              </c:numCache>
            </c:numRef>
          </c:yVal>
          <c:smooth val="1"/>
        </c:ser>
        <c:axId val="78877440"/>
        <c:axId val="78878976"/>
      </c:scatterChart>
      <c:valAx>
        <c:axId val="78877440"/>
        <c:scaling>
          <c:orientation val="minMax"/>
          <c:max val="0.1"/>
          <c:min val="0"/>
        </c:scaling>
        <c:axPos val="b"/>
        <c:numFmt formatCode="General" sourceLinked="0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CS"/>
          </a:p>
        </c:txPr>
        <c:crossAx val="78878976"/>
        <c:crossesAt val="-0.15000000000000022"/>
        <c:crossBetween val="midCat"/>
        <c:majorUnit val="1.0000000000000005E-2"/>
      </c:valAx>
      <c:valAx>
        <c:axId val="78878976"/>
        <c:scaling>
          <c:orientation val="minMax"/>
          <c:max val="250"/>
          <c:min val="0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r-HR"/>
                  <a:t>T</a:t>
                </a:r>
                <a:r>
                  <a:rPr lang="hr-HR" baseline="0"/>
                  <a:t> (</a:t>
                </a:r>
                <a:r>
                  <a:rPr lang="hr-HR" baseline="30000"/>
                  <a:t>0</a:t>
                </a:r>
                <a:r>
                  <a:rPr lang="hr-HR" baseline="0"/>
                  <a:t>C)</a:t>
                </a:r>
                <a:endParaRPr lang="hr-HR"/>
              </a:p>
            </c:rich>
          </c:tx>
          <c:layout>
            <c:manualLayout>
              <c:xMode val="edge"/>
              <c:yMode val="edge"/>
              <c:x val="6.6013277752045817E-3"/>
              <c:y val="0.28181892488352484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CS"/>
          </a:p>
        </c:txPr>
        <c:crossAx val="78877440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432320094035944"/>
          <c:y val="0.41071483711594903"/>
          <c:w val="0.29541718174575315"/>
          <c:h val="0.1712095363079617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C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CS"/>
    </a:p>
  </c:txPr>
  <c:printSettings>
    <c:headerFooter alignWithMargins="0"/>
    <c:pageMargins b="1" l="0.75000000000000178" r="0.75000000000000178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lrMapOvr bg1="lt1" tx1="dk1" bg2="lt2" tx2="dk2" accent1="accent1" accent2="accent2" accent3="accent3" accent4="accent4" accent5="accent5" accent6="accent6" hlink="hlink" folHlink="folHlink"/>
  <c:chart>
    <c:plotArea>
      <c:layout>
        <c:manualLayout>
          <c:layoutTarget val="inner"/>
          <c:xMode val="edge"/>
          <c:yMode val="edge"/>
          <c:x val="0.12574796973907676"/>
          <c:y val="3.0805687203791472E-2"/>
          <c:w val="0.8312286552416247"/>
          <c:h val="0.83175355450236954"/>
        </c:manualLayout>
      </c:layout>
      <c:scatterChart>
        <c:scatterStyle val="smoothMarker"/>
        <c:ser>
          <c:idx val="2"/>
          <c:order val="0"/>
          <c:tx>
            <c:v>model</c:v>
          </c:tx>
          <c:spPr>
            <a:ln w="12700">
              <a:noFill/>
            </a:ln>
          </c:spPr>
          <c:marker>
            <c:symbol val="square"/>
            <c:size val="8"/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'KON-DIF_1'!$C$6:$L$6</c:f>
              <c:numCache>
                <c:formatCode>General</c:formatCode>
                <c:ptCount val="10"/>
                <c:pt idx="0">
                  <c:v>0.25</c:v>
                </c:pt>
                <c:pt idx="1">
                  <c:v>0.75</c:v>
                </c:pt>
                <c:pt idx="2">
                  <c:v>1.25</c:v>
                </c:pt>
                <c:pt idx="3">
                  <c:v>1.75</c:v>
                </c:pt>
                <c:pt idx="4">
                  <c:v>2.25</c:v>
                </c:pt>
                <c:pt idx="5">
                  <c:v>2.75</c:v>
                </c:pt>
                <c:pt idx="6">
                  <c:v>3.25</c:v>
                </c:pt>
                <c:pt idx="7">
                  <c:v>3.75</c:v>
                </c:pt>
                <c:pt idx="8">
                  <c:v>4.25</c:v>
                </c:pt>
                <c:pt idx="9">
                  <c:v>4.75</c:v>
                </c:pt>
              </c:numCache>
            </c:numRef>
          </c:xVal>
          <c:yVal>
            <c:numRef>
              <c:f>'KON-DIF_1'!$C$51:$L$51</c:f>
              <c:numCache>
                <c:formatCode>0.0</c:formatCode>
                <c:ptCount val="10"/>
                <c:pt idx="0">
                  <c:v>9.9422586562730597</c:v>
                </c:pt>
                <c:pt idx="1">
                  <c:v>9.7743157831869265</c:v>
                </c:pt>
                <c:pt idx="2">
                  <c:v>9.5409762172402584</c:v>
                </c:pt>
                <c:pt idx="3">
                  <c:v>9.2146259817977132</c:v>
                </c:pt>
                <c:pt idx="4">
                  <c:v>8.7801880108344577</c:v>
                </c:pt>
                <c:pt idx="5">
                  <c:v>8.1782516561421197</c:v>
                </c:pt>
                <c:pt idx="6">
                  <c:v>7.3661736029854001</c:v>
                </c:pt>
                <c:pt idx="7">
                  <c:v>6.2147683887285403</c:v>
                </c:pt>
                <c:pt idx="8">
                  <c:v>4.5828927607841079</c:v>
                </c:pt>
                <c:pt idx="9">
                  <c:v>2.1839199387567882</c:v>
                </c:pt>
              </c:numCache>
            </c:numRef>
          </c:yVal>
          <c:smooth val="1"/>
        </c:ser>
        <c:ser>
          <c:idx val="1"/>
          <c:order val="1"/>
          <c:tx>
            <c:v>Analitičko rješenje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'KON-DIF_1'!$N$3:$N$13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</c:numCache>
            </c:numRef>
          </c:xVal>
          <c:yVal>
            <c:numRef>
              <c:f>'KON-DIF_1'!$O$3:$O$13</c:f>
              <c:numCache>
                <c:formatCode>0</c:formatCode>
                <c:ptCount val="11"/>
                <c:pt idx="0">
                  <c:v>10</c:v>
                </c:pt>
                <c:pt idx="1">
                  <c:v>9.917414644422724</c:v>
                </c:pt>
                <c:pt idx="2">
                  <c:v>9.7942117713090564</c:v>
                </c:pt>
                <c:pt idx="3">
                  <c:v>9.6104146823777228</c:v>
                </c:pt>
                <c:pt idx="4">
                  <c:v>9.3362216457553924</c:v>
                </c:pt>
                <c:pt idx="5">
                  <c:v>8.9271737018009425</c:v>
                </c:pt>
                <c:pt idx="6">
                  <c:v>8.3169458764903101</c:v>
                </c:pt>
                <c:pt idx="7">
                  <c:v>7.406592935503987</c:v>
                </c:pt>
                <c:pt idx="8">
                  <c:v>6.0485059345702243</c:v>
                </c:pt>
                <c:pt idx="9">
                  <c:v>4.0224782050316756</c:v>
                </c:pt>
                <c:pt idx="10">
                  <c:v>1</c:v>
                </c:pt>
              </c:numCache>
            </c:numRef>
          </c:yVal>
          <c:smooth val="1"/>
        </c:ser>
        <c:axId val="79870976"/>
        <c:axId val="79897344"/>
      </c:scatterChart>
      <c:valAx>
        <c:axId val="79870976"/>
        <c:scaling>
          <c:orientation val="minMax"/>
          <c:max val="5"/>
          <c:min val="0"/>
        </c:scaling>
        <c:axPos val="b"/>
        <c:numFmt formatCode="General" sourceLinked="0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CS"/>
          </a:p>
        </c:txPr>
        <c:crossAx val="79897344"/>
        <c:crossesAt val="-0.15000000000000024"/>
        <c:crossBetween val="midCat"/>
        <c:majorUnit val="0.5"/>
      </c:valAx>
      <c:valAx>
        <c:axId val="79897344"/>
        <c:scaling>
          <c:orientation val="minMax"/>
          <c:max val="12"/>
          <c:min val="0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r-HR"/>
                  <a:t>T</a:t>
                </a:r>
                <a:r>
                  <a:rPr lang="hr-HR" baseline="0"/>
                  <a:t> (</a:t>
                </a:r>
                <a:r>
                  <a:rPr lang="hr-HR" baseline="30000"/>
                  <a:t>0</a:t>
                </a:r>
                <a:r>
                  <a:rPr lang="hr-HR" baseline="0"/>
                  <a:t>C)</a:t>
                </a:r>
                <a:endParaRPr lang="hr-HR"/>
              </a:p>
            </c:rich>
          </c:tx>
          <c:layout>
            <c:manualLayout>
              <c:xMode val="edge"/>
              <c:yMode val="edge"/>
              <c:x val="6.6013277752045843E-3"/>
              <c:y val="0.28181892488352495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CS"/>
          </a:p>
        </c:txPr>
        <c:crossAx val="7987097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868740109312699"/>
          <c:y val="0.61417800047721305"/>
          <c:w val="0.29541718174575338"/>
          <c:h val="0.1712095363079618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C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CS"/>
    </a:p>
  </c:txPr>
  <c:printSettings>
    <c:headerFooter alignWithMargins="0"/>
    <c:pageMargins b="1" l="0.750000000000002" r="0.750000000000002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lrMapOvr bg1="lt1" tx1="dk1" bg2="lt2" tx2="dk2" accent1="accent1" accent2="accent2" accent3="accent3" accent4="accent4" accent5="accent5" accent6="accent6" hlink="hlink" folHlink="folHlink"/>
  <c:chart>
    <c:plotArea>
      <c:layout>
        <c:manualLayout>
          <c:layoutTarget val="inner"/>
          <c:xMode val="edge"/>
          <c:yMode val="edge"/>
          <c:x val="0.12574796973907676"/>
          <c:y val="3.0805687203791472E-2"/>
          <c:w val="0.8312286552416247"/>
          <c:h val="0.83175355450236954"/>
        </c:manualLayout>
      </c:layout>
      <c:scatterChart>
        <c:scatterStyle val="smoothMarker"/>
        <c:ser>
          <c:idx val="2"/>
          <c:order val="0"/>
          <c:tx>
            <c:v>model</c:v>
          </c:tx>
          <c:spPr>
            <a:ln w="12700">
              <a:solidFill>
                <a:prstClr val="black"/>
              </a:solidFill>
            </a:ln>
          </c:spPr>
          <c:marker>
            <c:symbol val="square"/>
            <c:size val="8"/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'KON-DIF_2-grubo'!$C$6:$L$6</c:f>
              <c:numCache>
                <c:formatCode>General</c:formatCode>
                <c:ptCount val="10"/>
                <c:pt idx="0">
                  <c:v>0.25</c:v>
                </c:pt>
                <c:pt idx="1">
                  <c:v>0.75</c:v>
                </c:pt>
                <c:pt idx="2">
                  <c:v>1.25</c:v>
                </c:pt>
                <c:pt idx="3">
                  <c:v>1.75</c:v>
                </c:pt>
                <c:pt idx="4">
                  <c:v>2.25</c:v>
                </c:pt>
                <c:pt idx="5">
                  <c:v>2.75</c:v>
                </c:pt>
                <c:pt idx="6">
                  <c:v>3.25</c:v>
                </c:pt>
                <c:pt idx="7">
                  <c:v>3.75</c:v>
                </c:pt>
                <c:pt idx="8">
                  <c:v>4.25</c:v>
                </c:pt>
                <c:pt idx="9">
                  <c:v>4.75</c:v>
                </c:pt>
              </c:numCache>
            </c:numRef>
          </c:xVal>
          <c:yVal>
            <c:numRef>
              <c:f>'KON-DIF_2-grubo'!$C$51:$L$51</c:f>
              <c:numCache>
                <c:formatCode>0.0</c:formatCode>
                <c:ptCount val="10"/>
                <c:pt idx="0">
                  <c:v>9.9657282342167193</c:v>
                </c:pt>
                <c:pt idx="1">
                  <c:v>10.044128451253423</c:v>
                </c:pt>
                <c:pt idx="2">
                  <c:v>11.198538610280535</c:v>
                </c:pt>
                <c:pt idx="3">
                  <c:v>9.5402370518982114</c:v>
                </c:pt>
                <c:pt idx="4">
                  <c:v>1.5099851189568225</c:v>
                </c:pt>
                <c:pt idx="5">
                  <c:v>12.447611457610311</c:v>
                </c:pt>
                <c:pt idx="6">
                  <c:v>46.813545227116762</c:v>
                </c:pt>
                <c:pt idx="7">
                  <c:v>1.7918627838005259</c:v>
                </c:pt>
                <c:pt idx="8">
                  <c:v>-67.882861487730167</c:v>
                </c:pt>
                <c:pt idx="9">
                  <c:v>7.5304695581896963</c:v>
                </c:pt>
              </c:numCache>
            </c:numRef>
          </c:yVal>
          <c:smooth val="1"/>
        </c:ser>
        <c:ser>
          <c:idx val="1"/>
          <c:order val="1"/>
          <c:tx>
            <c:v>Analitičko rješenje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'KON-DIF_2-grubo'!$N$3:$N$13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</c:numCache>
            </c:numRef>
          </c:xVal>
          <c:yVal>
            <c:numRef>
              <c:f>'KON-DIF_2-grubo'!$O$3:$O$13</c:f>
              <c:numCache>
                <c:formatCode>0</c:formatCode>
                <c:ptCount val="11"/>
                <c:pt idx="0">
                  <c:v>10</c:v>
                </c:pt>
                <c:pt idx="1">
                  <c:v>9.9999999999839257</c:v>
                </c:pt>
                <c:pt idx="2">
                  <c:v>9.99999999966108</c:v>
                </c:pt>
                <c:pt idx="3">
                  <c:v>9.9999999931765373</c:v>
                </c:pt>
                <c:pt idx="4">
                  <c:v>9.9999998629310252</c:v>
                </c:pt>
                <c:pt idx="5">
                  <c:v>9.9999972468799569</c:v>
                </c:pt>
                <c:pt idx="6">
                  <c:v>9.9999447020896621</c:v>
                </c:pt>
                <c:pt idx="7">
                  <c:v>9.9988893117640618</c:v>
                </c:pt>
                <c:pt idx="8">
                  <c:v>9.9776912304108425</c:v>
                </c:pt>
                <c:pt idx="9">
                  <c:v>9.5519163846900241</c:v>
                </c:pt>
                <c:pt idx="10">
                  <c:v>1</c:v>
                </c:pt>
              </c:numCache>
            </c:numRef>
          </c:yVal>
          <c:smooth val="1"/>
        </c:ser>
        <c:axId val="79762944"/>
        <c:axId val="79764480"/>
      </c:scatterChart>
      <c:valAx>
        <c:axId val="79762944"/>
        <c:scaling>
          <c:orientation val="minMax"/>
          <c:max val="5"/>
          <c:min val="0"/>
        </c:scaling>
        <c:axPos val="b"/>
        <c:numFmt formatCode="General" sourceLinked="0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CS"/>
          </a:p>
        </c:txPr>
        <c:crossAx val="79764480"/>
        <c:crossesAt val="-0.15000000000000024"/>
        <c:crossBetween val="midCat"/>
        <c:majorUnit val="0.5"/>
      </c:valAx>
      <c:valAx>
        <c:axId val="79764480"/>
        <c:scaling>
          <c:orientation val="minMax"/>
          <c:max val="50"/>
          <c:min val="0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r-HR"/>
                  <a:t>T</a:t>
                </a:r>
                <a:r>
                  <a:rPr lang="hr-HR" baseline="0"/>
                  <a:t> (</a:t>
                </a:r>
                <a:r>
                  <a:rPr lang="hr-HR" baseline="30000"/>
                  <a:t>0</a:t>
                </a:r>
                <a:r>
                  <a:rPr lang="hr-HR" baseline="0"/>
                  <a:t>C)</a:t>
                </a:r>
                <a:endParaRPr lang="hr-HR"/>
              </a:p>
            </c:rich>
          </c:tx>
          <c:layout>
            <c:manualLayout>
              <c:xMode val="edge"/>
              <c:yMode val="edge"/>
              <c:x val="6.6013277752045895E-3"/>
              <c:y val="0.2818189248835250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CS"/>
          </a:p>
        </c:txPr>
        <c:crossAx val="7976294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906044440154576"/>
          <c:y val="0.14231652861574121"/>
          <c:w val="0.29541718174575354"/>
          <c:h val="0.1712095363079619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C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CS"/>
    </a:p>
  </c:txPr>
  <c:printSettings>
    <c:headerFooter alignWithMargins="0"/>
    <c:pageMargins b="1" l="0.75000000000000222" r="0.75000000000000222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lrMapOvr bg1="lt1" tx1="dk1" bg2="lt2" tx2="dk2" accent1="accent1" accent2="accent2" accent3="accent3" accent4="accent4" accent5="accent5" accent6="accent6" hlink="hlink" folHlink="folHlink"/>
  <c:chart>
    <c:plotArea>
      <c:layout>
        <c:manualLayout>
          <c:layoutTarget val="inner"/>
          <c:xMode val="edge"/>
          <c:yMode val="edge"/>
          <c:x val="0.10649410241515335"/>
          <c:y val="3.0805687203791472E-2"/>
          <c:w val="0.85048262384852369"/>
          <c:h val="0.83175355450236954"/>
        </c:manualLayout>
      </c:layout>
      <c:scatterChart>
        <c:scatterStyle val="smoothMarker"/>
        <c:ser>
          <c:idx val="2"/>
          <c:order val="0"/>
          <c:tx>
            <c:v>model</c:v>
          </c:tx>
          <c:spPr>
            <a:ln w="12700">
              <a:noFill/>
            </a:ln>
          </c:spPr>
          <c:marker>
            <c:symbol val="square"/>
            <c:size val="8"/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'KON-DIF_2-fino'!$C$6:$V$6</c:f>
              <c:numCache>
                <c:formatCode>General</c:formatCode>
                <c:ptCount val="20"/>
                <c:pt idx="0">
                  <c:v>0.125</c:v>
                </c:pt>
                <c:pt idx="1">
                  <c:v>0.375</c:v>
                </c:pt>
                <c:pt idx="2">
                  <c:v>0.625</c:v>
                </c:pt>
                <c:pt idx="3">
                  <c:v>0.875</c:v>
                </c:pt>
                <c:pt idx="4">
                  <c:v>1.125</c:v>
                </c:pt>
                <c:pt idx="5">
                  <c:v>1.375</c:v>
                </c:pt>
                <c:pt idx="6">
                  <c:v>1.625</c:v>
                </c:pt>
                <c:pt idx="7">
                  <c:v>1.875</c:v>
                </c:pt>
                <c:pt idx="8">
                  <c:v>2.125</c:v>
                </c:pt>
                <c:pt idx="9">
                  <c:v>2.375</c:v>
                </c:pt>
                <c:pt idx="10">
                  <c:v>2.625</c:v>
                </c:pt>
                <c:pt idx="11">
                  <c:v>2.875</c:v>
                </c:pt>
                <c:pt idx="12">
                  <c:v>3.125</c:v>
                </c:pt>
                <c:pt idx="13">
                  <c:v>3.375</c:v>
                </c:pt>
                <c:pt idx="14">
                  <c:v>3.625</c:v>
                </c:pt>
                <c:pt idx="15">
                  <c:v>3.875</c:v>
                </c:pt>
                <c:pt idx="16">
                  <c:v>4.125</c:v>
                </c:pt>
                <c:pt idx="17">
                  <c:v>4.375</c:v>
                </c:pt>
                <c:pt idx="18">
                  <c:v>4.625</c:v>
                </c:pt>
                <c:pt idx="19">
                  <c:v>4.875</c:v>
                </c:pt>
              </c:numCache>
            </c:numRef>
          </c:xVal>
          <c:yVal>
            <c:numRef>
              <c:f>'KON-DIF_2-fino'!$C$51:$V$51</c:f>
              <c:numCache>
                <c:formatCode>0.0</c:formatCode>
                <c:ptCount val="20"/>
                <c:pt idx="0">
                  <c:v>9.9999999932042183</c:v>
                </c:pt>
                <c:pt idx="1">
                  <c:v>9.9999999241401483</c:v>
                </c:pt>
                <c:pt idx="2">
                  <c:v>9.9999997194900558</c:v>
                </c:pt>
                <c:pt idx="3">
                  <c:v>9.999998860160499</c:v>
                </c:pt>
                <c:pt idx="4">
                  <c:v>9.9999969996583626</c:v>
                </c:pt>
                <c:pt idx="5">
                  <c:v>9.9999900889619191</c:v>
                </c:pt>
                <c:pt idx="6">
                  <c:v>9.999977303567416</c:v>
                </c:pt>
                <c:pt idx="7">
                  <c:v>9.9999338083220568</c:v>
                </c:pt>
                <c:pt idx="8">
                  <c:v>9.9998617540920822</c:v>
                </c:pt>
                <c:pt idx="9">
                  <c:v>9.9996353480176765</c:v>
                </c:pt>
                <c:pt idx="10">
                  <c:v>9.9992919852751267</c:v>
                </c:pt>
                <c:pt idx="11">
                  <c:v>9.9982952511327792</c:v>
                </c:pt>
                <c:pt idx="12">
                  <c:v>9.9968892480869833</c:v>
                </c:pt>
                <c:pt idx="13">
                  <c:v>9.9931131557535693</c:v>
                </c:pt>
                <c:pt idx="14">
                  <c:v>9.9879097767866671</c:v>
                </c:pt>
                <c:pt idx="15">
                  <c:v>9.9738788786804591</c:v>
                </c:pt>
                <c:pt idx="16">
                  <c:v>9.9442782170807096</c:v>
                </c:pt>
                <c:pt idx="17">
                  <c:v>9.8065481571974633</c:v>
                </c:pt>
                <c:pt idx="18">
                  <c:v>9.0201767791698444</c:v>
                </c:pt>
                <c:pt idx="19">
                  <c:v>3.6605048809830514</c:v>
                </c:pt>
              </c:numCache>
            </c:numRef>
          </c:yVal>
          <c:smooth val="1"/>
        </c:ser>
        <c:ser>
          <c:idx val="1"/>
          <c:order val="1"/>
          <c:tx>
            <c:v>Analitičko rješenje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'KON-DIF_2-grubo'!$N$3:$N$13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</c:numCache>
            </c:numRef>
          </c:xVal>
          <c:yVal>
            <c:numRef>
              <c:f>'KON-DIF_2-grubo'!$O$3:$O$13</c:f>
              <c:numCache>
                <c:formatCode>0</c:formatCode>
                <c:ptCount val="11"/>
                <c:pt idx="0">
                  <c:v>10</c:v>
                </c:pt>
                <c:pt idx="1">
                  <c:v>9.9999999999839257</c:v>
                </c:pt>
                <c:pt idx="2">
                  <c:v>9.99999999966108</c:v>
                </c:pt>
                <c:pt idx="3">
                  <c:v>9.9999999931765373</c:v>
                </c:pt>
                <c:pt idx="4">
                  <c:v>9.9999998629310252</c:v>
                </c:pt>
                <c:pt idx="5">
                  <c:v>9.9999972468799569</c:v>
                </c:pt>
                <c:pt idx="6">
                  <c:v>9.9999447020896621</c:v>
                </c:pt>
                <c:pt idx="7">
                  <c:v>9.9988893117640618</c:v>
                </c:pt>
                <c:pt idx="8">
                  <c:v>9.9776912304108425</c:v>
                </c:pt>
                <c:pt idx="9">
                  <c:v>9.5519163846900241</c:v>
                </c:pt>
                <c:pt idx="10">
                  <c:v>1</c:v>
                </c:pt>
              </c:numCache>
            </c:numRef>
          </c:yVal>
          <c:smooth val="1"/>
        </c:ser>
        <c:axId val="80416768"/>
        <c:axId val="80418304"/>
      </c:scatterChart>
      <c:valAx>
        <c:axId val="80416768"/>
        <c:scaling>
          <c:orientation val="minMax"/>
          <c:max val="5"/>
          <c:min val="0"/>
        </c:scaling>
        <c:axPos val="b"/>
        <c:numFmt formatCode="General" sourceLinked="0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CS"/>
          </a:p>
        </c:txPr>
        <c:crossAx val="80418304"/>
        <c:crossesAt val="-0.15000000000000024"/>
        <c:crossBetween val="midCat"/>
        <c:majorUnit val="0.5"/>
      </c:valAx>
      <c:valAx>
        <c:axId val="80418304"/>
        <c:scaling>
          <c:orientation val="minMax"/>
          <c:max val="15"/>
          <c:min val="0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r-HR"/>
                  <a:t>T</a:t>
                </a:r>
                <a:r>
                  <a:rPr lang="hr-HR" baseline="0"/>
                  <a:t> (</a:t>
                </a:r>
                <a:r>
                  <a:rPr lang="hr-HR" baseline="30000"/>
                  <a:t>0</a:t>
                </a:r>
                <a:r>
                  <a:rPr lang="hr-HR" baseline="0"/>
                  <a:t>C)</a:t>
                </a:r>
                <a:endParaRPr lang="hr-HR"/>
              </a:p>
            </c:rich>
          </c:tx>
          <c:layout>
            <c:manualLayout>
              <c:xMode val="edge"/>
              <c:yMode val="edge"/>
              <c:x val="6.6013277752045938E-3"/>
              <c:y val="0.2818189248835251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CS"/>
          </a:p>
        </c:txPr>
        <c:crossAx val="80416768"/>
        <c:crosses val="autoZero"/>
        <c:crossBetween val="midCat"/>
        <c:majorUnit val="3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26942996540619"/>
          <c:y val="0.4691139587943664"/>
          <c:w val="0.29541718174575377"/>
          <c:h val="0.1712095363079619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C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CS"/>
    </a:p>
  </c:txPr>
  <c:printSettings>
    <c:headerFooter alignWithMargins="0"/>
    <c:pageMargins b="1" l="0.75000000000000244" r="0.75000000000000244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lrMapOvr bg1="lt1" tx1="dk1" bg2="lt2" tx2="dk2" accent1="accent1" accent2="accent2" accent3="accent3" accent4="accent4" accent5="accent5" accent6="accent6" hlink="hlink" folHlink="folHlink"/>
  <c:chart>
    <c:plotArea>
      <c:layout>
        <c:manualLayout>
          <c:layoutTarget val="inner"/>
          <c:xMode val="edge"/>
          <c:yMode val="edge"/>
          <c:x val="0.12574796973907676"/>
          <c:y val="3.0805687203791472E-2"/>
          <c:w val="0.8312286552416247"/>
          <c:h val="0.83175355450236954"/>
        </c:manualLayout>
      </c:layout>
      <c:scatterChart>
        <c:scatterStyle val="smoothMarker"/>
        <c:ser>
          <c:idx val="2"/>
          <c:order val="0"/>
          <c:tx>
            <c:v>model</c:v>
          </c:tx>
          <c:spPr>
            <a:ln w="12700">
              <a:noFill/>
            </a:ln>
          </c:spPr>
          <c:marker>
            <c:symbol val="square"/>
            <c:size val="8"/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'KON-DIF_2-grubo_UPWIND'!$C$6:$L$6</c:f>
              <c:numCache>
                <c:formatCode>General</c:formatCode>
                <c:ptCount val="10"/>
                <c:pt idx="0">
                  <c:v>0.25</c:v>
                </c:pt>
                <c:pt idx="1">
                  <c:v>0.75</c:v>
                </c:pt>
                <c:pt idx="2">
                  <c:v>1.25</c:v>
                </c:pt>
                <c:pt idx="3">
                  <c:v>1.75</c:v>
                </c:pt>
                <c:pt idx="4">
                  <c:v>2.25</c:v>
                </c:pt>
                <c:pt idx="5">
                  <c:v>2.75</c:v>
                </c:pt>
                <c:pt idx="6">
                  <c:v>3.25</c:v>
                </c:pt>
                <c:pt idx="7">
                  <c:v>3.75</c:v>
                </c:pt>
                <c:pt idx="8">
                  <c:v>4.25</c:v>
                </c:pt>
                <c:pt idx="9">
                  <c:v>4.75</c:v>
                </c:pt>
              </c:numCache>
            </c:numRef>
          </c:xVal>
          <c:yVal>
            <c:numRef>
              <c:f>'KON-DIF_2-grubo_UPWIND'!$C$51:$L$51</c:f>
              <c:numCache>
                <c:formatCode>0.0</c:formatCode>
                <c:ptCount val="10"/>
                <c:pt idx="0">
                  <c:v>9.9999731655664874</c:v>
                </c:pt>
                <c:pt idx="1">
                  <c:v>9.999856716715863</c:v>
                </c:pt>
                <c:pt idx="2">
                  <c:v>9.9995358373168912</c:v>
                </c:pt>
                <c:pt idx="3">
                  <c:v>9.99845100827363</c:v>
                </c:pt>
                <c:pt idx="4">
                  <c:v>9.9951492751551712</c:v>
                </c:pt>
                <c:pt idx="5">
                  <c:v>9.9830096179021695</c:v>
                </c:pt>
                <c:pt idx="6">
                  <c:v>9.9389231184232436</c:v>
                </c:pt>
                <c:pt idx="7">
                  <c:v>9.7664303814575195</c:v>
                </c:pt>
                <c:pt idx="8">
                  <c:v>9.089442145142602</c:v>
                </c:pt>
                <c:pt idx="9">
                  <c:v>6.3899221411512199</c:v>
                </c:pt>
              </c:numCache>
            </c:numRef>
          </c:yVal>
          <c:smooth val="1"/>
        </c:ser>
        <c:ser>
          <c:idx val="1"/>
          <c:order val="1"/>
          <c:tx>
            <c:v>Analitičko rješenje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'KON-DIF_2-grubo_UPWIND'!$N$3:$N$13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</c:numCache>
            </c:numRef>
          </c:xVal>
          <c:yVal>
            <c:numRef>
              <c:f>'KON-DIF_2-grubo_UPWIND'!$O$3:$O$13</c:f>
              <c:numCache>
                <c:formatCode>0</c:formatCode>
                <c:ptCount val="11"/>
                <c:pt idx="0">
                  <c:v>10</c:v>
                </c:pt>
                <c:pt idx="1">
                  <c:v>9.9999999999839257</c:v>
                </c:pt>
                <c:pt idx="2">
                  <c:v>9.99999999966108</c:v>
                </c:pt>
                <c:pt idx="3">
                  <c:v>9.9999999931765373</c:v>
                </c:pt>
                <c:pt idx="4">
                  <c:v>9.9999998629310252</c:v>
                </c:pt>
                <c:pt idx="5">
                  <c:v>9.9999972468799569</c:v>
                </c:pt>
                <c:pt idx="6">
                  <c:v>9.9999447020896621</c:v>
                </c:pt>
                <c:pt idx="7">
                  <c:v>9.9988893117640618</c:v>
                </c:pt>
                <c:pt idx="8">
                  <c:v>9.9776912304108425</c:v>
                </c:pt>
                <c:pt idx="9">
                  <c:v>9.5519163846900241</c:v>
                </c:pt>
                <c:pt idx="10">
                  <c:v>1</c:v>
                </c:pt>
              </c:numCache>
            </c:numRef>
          </c:yVal>
          <c:smooth val="1"/>
        </c:ser>
        <c:axId val="80517376"/>
        <c:axId val="80564224"/>
      </c:scatterChart>
      <c:valAx>
        <c:axId val="80517376"/>
        <c:scaling>
          <c:orientation val="minMax"/>
          <c:max val="5"/>
          <c:min val="0"/>
        </c:scaling>
        <c:axPos val="b"/>
        <c:numFmt formatCode="General" sourceLinked="0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CS"/>
          </a:p>
        </c:txPr>
        <c:crossAx val="80564224"/>
        <c:crossesAt val="-0.15000000000000024"/>
        <c:crossBetween val="midCat"/>
        <c:majorUnit val="0.5"/>
      </c:valAx>
      <c:valAx>
        <c:axId val="80564224"/>
        <c:scaling>
          <c:orientation val="minMax"/>
          <c:max val="15"/>
          <c:min val="0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r-HR"/>
                  <a:t>T</a:t>
                </a:r>
                <a:r>
                  <a:rPr lang="hr-HR" baseline="0"/>
                  <a:t> (</a:t>
                </a:r>
                <a:r>
                  <a:rPr lang="hr-HR" baseline="30000"/>
                  <a:t>0</a:t>
                </a:r>
                <a:r>
                  <a:rPr lang="hr-HR" baseline="0"/>
                  <a:t>C)</a:t>
                </a:r>
                <a:endParaRPr lang="hr-HR"/>
              </a:p>
            </c:rich>
          </c:tx>
          <c:layout>
            <c:manualLayout>
              <c:xMode val="edge"/>
              <c:yMode val="edge"/>
              <c:x val="6.6013277752045955E-3"/>
              <c:y val="0.2818189248835252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CS"/>
          </a:p>
        </c:txPr>
        <c:crossAx val="80517376"/>
        <c:crosses val="autoZero"/>
        <c:crossBetween val="midCat"/>
        <c:majorUnit val="3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99188505666387"/>
          <c:y val="0.38906977536898807"/>
          <c:w val="0.29541718174575388"/>
          <c:h val="0.1712095363079620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1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C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CS"/>
    </a:p>
  </c:txPr>
  <c:printSettings>
    <c:headerFooter alignWithMargins="0"/>
    <c:pageMargins b="1" l="0.75000000000000255" r="0.7500000000000025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9526</xdr:colOff>
      <xdr:row>1</xdr:row>
      <xdr:rowOff>0</xdr:rowOff>
    </xdr:from>
    <xdr:to>
      <xdr:col>29</xdr:col>
      <xdr:colOff>0</xdr:colOff>
      <xdr:row>16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28</xdr:col>
      <xdr:colOff>600074</xdr:colOff>
      <xdr:row>16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28</xdr:col>
      <xdr:colOff>600074</xdr:colOff>
      <xdr:row>16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28</xdr:col>
      <xdr:colOff>600074</xdr:colOff>
      <xdr:row>16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219075</xdr:colOff>
      <xdr:row>1</xdr:row>
      <xdr:rowOff>180975</xdr:rowOff>
    </xdr:from>
    <xdr:to>
      <xdr:col>40</xdr:col>
      <xdr:colOff>209549</xdr:colOff>
      <xdr:row>17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28</xdr:col>
      <xdr:colOff>600074</xdr:colOff>
      <xdr:row>16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B86"/>
  <sheetViews>
    <sheetView tabSelected="1" workbookViewId="0">
      <selection activeCell="C13" sqref="C13"/>
    </sheetView>
  </sheetViews>
  <sheetFormatPr defaultRowHeight="15"/>
  <cols>
    <col min="1" max="1" width="4.140625" customWidth="1"/>
    <col min="2" max="2" width="36.7109375" bestFit="1" customWidth="1"/>
  </cols>
  <sheetData>
    <row r="1" spans="2:15" ht="15.75" thickBot="1">
      <c r="N1" s="18" t="s">
        <v>19</v>
      </c>
      <c r="O1" s="19"/>
    </row>
    <row r="2" spans="2:15" ht="15.75" thickBot="1">
      <c r="B2" t="s">
        <v>0</v>
      </c>
      <c r="C2" s="1">
        <v>1</v>
      </c>
      <c r="N2" s="5" t="s">
        <v>21</v>
      </c>
      <c r="O2" s="5" t="s">
        <v>20</v>
      </c>
    </row>
    <row r="3" spans="2:15">
      <c r="B3" t="s">
        <v>1</v>
      </c>
      <c r="C3" s="1">
        <v>10</v>
      </c>
      <c r="N3" s="7">
        <v>0</v>
      </c>
      <c r="O3" s="7">
        <v>100</v>
      </c>
    </row>
    <row r="4" spans="2:15" ht="15.75" thickBot="1">
      <c r="B4" t="s">
        <v>2</v>
      </c>
      <c r="C4">
        <f>C2/C3</f>
        <v>0.1</v>
      </c>
      <c r="N4" s="6">
        <v>1</v>
      </c>
      <c r="O4" s="6">
        <v>0</v>
      </c>
    </row>
    <row r="5" spans="2:15">
      <c r="B5" t="s">
        <v>3</v>
      </c>
      <c r="C5">
        <v>1</v>
      </c>
      <c r="D5">
        <f>C5+1</f>
        <v>2</v>
      </c>
      <c r="E5">
        <f t="shared" ref="E5:L5" si="0">D5+1</f>
        <v>3</v>
      </c>
      <c r="F5">
        <f t="shared" si="0"/>
        <v>4</v>
      </c>
      <c r="G5">
        <f t="shared" si="0"/>
        <v>5</v>
      </c>
      <c r="H5">
        <f t="shared" si="0"/>
        <v>6</v>
      </c>
      <c r="I5">
        <f t="shared" si="0"/>
        <v>7</v>
      </c>
      <c r="J5">
        <f t="shared" si="0"/>
        <v>8</v>
      </c>
      <c r="K5">
        <f t="shared" si="0"/>
        <v>9</v>
      </c>
      <c r="L5">
        <f t="shared" si="0"/>
        <v>10</v>
      </c>
    </row>
    <row r="6" spans="2:15">
      <c r="B6" t="s">
        <v>4</v>
      </c>
      <c r="C6">
        <f>C4/2</f>
        <v>0.05</v>
      </c>
      <c r="D6">
        <f>C6+$C$4</f>
        <v>0.15000000000000002</v>
      </c>
      <c r="E6">
        <f t="shared" ref="E6:L6" si="1">D6+$C$4</f>
        <v>0.25</v>
      </c>
      <c r="F6">
        <f t="shared" si="1"/>
        <v>0.35</v>
      </c>
      <c r="G6">
        <f t="shared" si="1"/>
        <v>0.44999999999999996</v>
      </c>
      <c r="H6">
        <f t="shared" si="1"/>
        <v>0.54999999999999993</v>
      </c>
      <c r="I6">
        <f t="shared" si="1"/>
        <v>0.64999999999999991</v>
      </c>
      <c r="J6">
        <f t="shared" si="1"/>
        <v>0.74999999999999989</v>
      </c>
      <c r="K6">
        <f t="shared" si="1"/>
        <v>0.84999999999999987</v>
      </c>
      <c r="L6">
        <f t="shared" si="1"/>
        <v>0.94999999999999984</v>
      </c>
    </row>
    <row r="7" spans="2:15">
      <c r="B7" t="s">
        <v>8</v>
      </c>
      <c r="C7">
        <f>0</f>
        <v>0</v>
      </c>
      <c r="D7">
        <f>C7+$C$4</f>
        <v>0.1</v>
      </c>
      <c r="E7">
        <f t="shared" ref="E7:L7" si="2">D7+$C$4</f>
        <v>0.2</v>
      </c>
      <c r="F7">
        <f t="shared" si="2"/>
        <v>0.30000000000000004</v>
      </c>
      <c r="G7">
        <f t="shared" si="2"/>
        <v>0.4</v>
      </c>
      <c r="H7">
        <f t="shared" si="2"/>
        <v>0.5</v>
      </c>
      <c r="I7">
        <f t="shared" si="2"/>
        <v>0.6</v>
      </c>
      <c r="J7">
        <f t="shared" si="2"/>
        <v>0.7</v>
      </c>
      <c r="K7">
        <f t="shared" si="2"/>
        <v>0.79999999999999993</v>
      </c>
      <c r="L7">
        <f t="shared" si="2"/>
        <v>0.89999999999999991</v>
      </c>
    </row>
    <row r="8" spans="2:15">
      <c r="B8" t="s">
        <v>9</v>
      </c>
      <c r="C8">
        <f>C7+$C$4</f>
        <v>0.1</v>
      </c>
      <c r="D8">
        <f t="shared" ref="D8:L8" si="3">D7+$C$4</f>
        <v>0.2</v>
      </c>
      <c r="E8">
        <f t="shared" si="3"/>
        <v>0.30000000000000004</v>
      </c>
      <c r="F8">
        <f t="shared" si="3"/>
        <v>0.4</v>
      </c>
      <c r="G8">
        <f t="shared" si="3"/>
        <v>0.5</v>
      </c>
      <c r="H8">
        <f t="shared" si="3"/>
        <v>0.6</v>
      </c>
      <c r="I8">
        <f t="shared" si="3"/>
        <v>0.7</v>
      </c>
      <c r="J8">
        <f t="shared" si="3"/>
        <v>0.79999999999999993</v>
      </c>
      <c r="K8">
        <f t="shared" si="3"/>
        <v>0.89999999999999991</v>
      </c>
      <c r="L8">
        <f t="shared" si="3"/>
        <v>0.99999999999999989</v>
      </c>
    </row>
    <row r="9" spans="2:15">
      <c r="B9" t="s">
        <v>18</v>
      </c>
      <c r="C9" s="1">
        <v>0</v>
      </c>
      <c r="D9" s="1">
        <f>C9</f>
        <v>0</v>
      </c>
      <c r="E9" s="1">
        <f t="shared" ref="E9:L9" si="4">D9</f>
        <v>0</v>
      </c>
      <c r="F9" s="1">
        <f t="shared" si="4"/>
        <v>0</v>
      </c>
      <c r="G9" s="1">
        <f t="shared" si="4"/>
        <v>0</v>
      </c>
      <c r="H9" s="1">
        <f t="shared" si="4"/>
        <v>0</v>
      </c>
      <c r="I9" s="1">
        <f t="shared" si="4"/>
        <v>0</v>
      </c>
      <c r="J9" s="1">
        <f t="shared" si="4"/>
        <v>0</v>
      </c>
      <c r="K9" s="1">
        <f t="shared" si="4"/>
        <v>0</v>
      </c>
      <c r="L9" s="1">
        <f t="shared" si="4"/>
        <v>0</v>
      </c>
    </row>
    <row r="10" spans="2:15">
      <c r="B10" t="s">
        <v>17</v>
      </c>
      <c r="C10" s="1">
        <v>1</v>
      </c>
    </row>
    <row r="11" spans="2:15">
      <c r="B11" t="s">
        <v>6</v>
      </c>
      <c r="C11" s="1">
        <v>1</v>
      </c>
    </row>
    <row r="12" spans="2:15">
      <c r="B12" t="s">
        <v>7</v>
      </c>
      <c r="C12" s="1">
        <v>1</v>
      </c>
    </row>
    <row r="13" spans="2:15">
      <c r="B13" t="s">
        <v>5</v>
      </c>
      <c r="C13">
        <f>C11*C12</f>
        <v>1</v>
      </c>
    </row>
    <row r="14" spans="2:15">
      <c r="B14" t="s">
        <v>13</v>
      </c>
      <c r="C14" s="1">
        <v>100</v>
      </c>
      <c r="L14" s="1">
        <v>0</v>
      </c>
    </row>
    <row r="15" spans="2:15">
      <c r="B15" t="s">
        <v>10</v>
      </c>
      <c r="C15">
        <v>0</v>
      </c>
      <c r="D15">
        <f t="shared" ref="D15:K16" si="5">($C$10*$C$13)/$C$4</f>
        <v>10</v>
      </c>
      <c r="E15">
        <f t="shared" si="5"/>
        <v>10</v>
      </c>
      <c r="F15">
        <f t="shared" si="5"/>
        <v>10</v>
      </c>
      <c r="G15">
        <f t="shared" si="5"/>
        <v>10</v>
      </c>
      <c r="H15">
        <f t="shared" si="5"/>
        <v>10</v>
      </c>
      <c r="I15">
        <f t="shared" si="5"/>
        <v>10</v>
      </c>
      <c r="J15">
        <f t="shared" si="5"/>
        <v>10</v>
      </c>
      <c r="K15">
        <f t="shared" si="5"/>
        <v>10</v>
      </c>
      <c r="L15">
        <f>($C$10*$C$13)/$C$4</f>
        <v>10</v>
      </c>
    </row>
    <row r="16" spans="2:15">
      <c r="B16" t="s">
        <v>11</v>
      </c>
      <c r="C16">
        <f>($C$10*$C$13)/$C$4</f>
        <v>10</v>
      </c>
      <c r="D16">
        <f t="shared" si="5"/>
        <v>10</v>
      </c>
      <c r="E16">
        <f t="shared" si="5"/>
        <v>10</v>
      </c>
      <c r="F16">
        <f t="shared" si="5"/>
        <v>10</v>
      </c>
      <c r="G16">
        <f t="shared" si="5"/>
        <v>10</v>
      </c>
      <c r="H16">
        <f t="shared" si="5"/>
        <v>10</v>
      </c>
      <c r="I16">
        <f t="shared" si="5"/>
        <v>10</v>
      </c>
      <c r="J16">
        <f t="shared" si="5"/>
        <v>10</v>
      </c>
      <c r="K16">
        <f t="shared" si="5"/>
        <v>10</v>
      </c>
      <c r="L16">
        <v>0</v>
      </c>
    </row>
    <row r="17" spans="2:28">
      <c r="B17" t="s">
        <v>15</v>
      </c>
      <c r="C17" s="2">
        <f>(2*$C$10*$C$13*C14)/$C$4</f>
        <v>2000</v>
      </c>
      <c r="D17" s="1"/>
      <c r="E17" s="1"/>
      <c r="F17" s="1"/>
      <c r="G17" s="1"/>
      <c r="H17" s="1"/>
      <c r="I17" s="1"/>
      <c r="J17" s="1"/>
      <c r="K17" s="1"/>
      <c r="L17" s="2">
        <f>(2*$C$10*$C$13*L14)/$C$4</f>
        <v>0</v>
      </c>
    </row>
    <row r="18" spans="2:28">
      <c r="B18" t="s">
        <v>14</v>
      </c>
      <c r="C18" s="2">
        <f>(-2*$C$10*$C$13)/$C$4</f>
        <v>-20</v>
      </c>
      <c r="D18" s="1"/>
      <c r="E18" s="1"/>
      <c r="F18" s="1"/>
      <c r="G18" s="1"/>
      <c r="H18" s="1"/>
      <c r="I18" s="1"/>
      <c r="J18" s="1"/>
      <c r="K18" s="1"/>
      <c r="L18" s="2">
        <f>(-2*$C$10*$C$13)/$C$4</f>
        <v>-20</v>
      </c>
    </row>
    <row r="19" spans="2:28">
      <c r="B19" t="s">
        <v>12</v>
      </c>
      <c r="C19">
        <f>C15+C16-C18</f>
        <v>30</v>
      </c>
      <c r="D19">
        <f>D15+D16</f>
        <v>20</v>
      </c>
      <c r="E19">
        <f t="shared" ref="E19:K19" si="6">E15+E16</f>
        <v>20</v>
      </c>
      <c r="F19">
        <f t="shared" si="6"/>
        <v>20</v>
      </c>
      <c r="G19">
        <f t="shared" si="6"/>
        <v>20</v>
      </c>
      <c r="H19">
        <f t="shared" si="6"/>
        <v>20</v>
      </c>
      <c r="I19">
        <f t="shared" si="6"/>
        <v>20</v>
      </c>
      <c r="J19">
        <f t="shared" si="6"/>
        <v>20</v>
      </c>
      <c r="K19">
        <f t="shared" si="6"/>
        <v>20</v>
      </c>
      <c r="L19">
        <f>L15+L16-L18</f>
        <v>30</v>
      </c>
    </row>
    <row r="21" spans="2:28">
      <c r="B21" t="s">
        <v>16</v>
      </c>
      <c r="C21">
        <f>C14</f>
        <v>100</v>
      </c>
      <c r="D21" s="1">
        <v>90</v>
      </c>
      <c r="E21" s="1">
        <v>80</v>
      </c>
      <c r="F21" s="1">
        <v>70</v>
      </c>
      <c r="G21" s="1">
        <v>60</v>
      </c>
      <c r="H21" s="1">
        <v>50</v>
      </c>
      <c r="I21" s="1">
        <v>40</v>
      </c>
      <c r="J21" s="1">
        <v>30</v>
      </c>
      <c r="K21" s="1">
        <v>20</v>
      </c>
      <c r="L21">
        <f>L14</f>
        <v>0</v>
      </c>
    </row>
    <row r="22" spans="2:28">
      <c r="B22">
        <v>1</v>
      </c>
      <c r="C22" s="3">
        <f>(C$15*C21+C$16*D21+C$17)/C$19</f>
        <v>96.666666666666671</v>
      </c>
      <c r="D22" s="3">
        <f>(D$15*C21+D$16*E21)/D$19</f>
        <v>90</v>
      </c>
      <c r="E22" s="3">
        <f>(E$15*D21+E$16*F21)/E$19</f>
        <v>80</v>
      </c>
      <c r="F22" s="3">
        <f t="shared" ref="E22:K37" si="7">(F$15*E21+F$16*G21)/F$19</f>
        <v>70</v>
      </c>
      <c r="G22" s="3">
        <f t="shared" si="7"/>
        <v>60</v>
      </c>
      <c r="H22" s="3">
        <f t="shared" si="7"/>
        <v>50</v>
      </c>
      <c r="I22" s="3">
        <f t="shared" si="7"/>
        <v>40</v>
      </c>
      <c r="J22" s="3">
        <f t="shared" si="7"/>
        <v>30</v>
      </c>
      <c r="K22" s="3">
        <f t="shared" si="7"/>
        <v>15</v>
      </c>
      <c r="L22" s="3">
        <f>(L$15*K21+L$16*L21+L$17)/L$19</f>
        <v>6.666666666666667</v>
      </c>
      <c r="N22" s="3">
        <f>C21-C22</f>
        <v>3.3333333333333286</v>
      </c>
      <c r="O22" s="3">
        <f t="shared" ref="O22:V22" si="8">D21-D22</f>
        <v>0</v>
      </c>
      <c r="P22" s="3">
        <f t="shared" si="8"/>
        <v>0</v>
      </c>
      <c r="Q22" s="3">
        <f t="shared" si="8"/>
        <v>0</v>
      </c>
      <c r="R22" s="3">
        <f t="shared" si="8"/>
        <v>0</v>
      </c>
      <c r="S22" s="3">
        <f t="shared" si="8"/>
        <v>0</v>
      </c>
      <c r="T22" s="3">
        <f t="shared" si="8"/>
        <v>0</v>
      </c>
      <c r="U22" s="3">
        <f t="shared" si="8"/>
        <v>0</v>
      </c>
      <c r="V22" s="3">
        <f t="shared" si="8"/>
        <v>5</v>
      </c>
      <c r="W22" s="3">
        <f>L21-L22</f>
        <v>-6.666666666666667</v>
      </c>
      <c r="X22" s="3"/>
      <c r="Y22" s="3"/>
      <c r="Z22" s="3"/>
      <c r="AA22" s="3"/>
      <c r="AB22" s="3"/>
    </row>
    <row r="23" spans="2:28">
      <c r="B23">
        <f>B22+1</f>
        <v>2</v>
      </c>
      <c r="C23" s="3">
        <f t="shared" ref="C23:C41" si="9">(C$15*C22+C$16*D22+C$17)/C$19</f>
        <v>96.666666666666671</v>
      </c>
      <c r="D23" s="3">
        <f t="shared" ref="D23:K42" si="10">(D$15*C22+D$16*E22)/D$19</f>
        <v>88.333333333333343</v>
      </c>
      <c r="E23" s="3">
        <f t="shared" si="7"/>
        <v>80</v>
      </c>
      <c r="F23" s="3">
        <f t="shared" si="7"/>
        <v>70</v>
      </c>
      <c r="G23" s="3">
        <f t="shared" si="7"/>
        <v>60</v>
      </c>
      <c r="H23" s="3">
        <f t="shared" si="7"/>
        <v>50</v>
      </c>
      <c r="I23" s="3">
        <f t="shared" si="7"/>
        <v>40</v>
      </c>
      <c r="J23" s="3">
        <f t="shared" si="7"/>
        <v>27.5</v>
      </c>
      <c r="K23" s="3">
        <f t="shared" si="7"/>
        <v>18.333333333333336</v>
      </c>
      <c r="L23" s="3">
        <f t="shared" ref="L23:L41" si="11">(L$15*K22+L$16*L22+L$17)/L$19</f>
        <v>5</v>
      </c>
      <c r="N23" s="3">
        <f t="shared" ref="N23:N45" si="12">C22-C23</f>
        <v>0</v>
      </c>
      <c r="O23" s="3">
        <f t="shared" ref="O23:O45" si="13">D22-D23</f>
        <v>1.6666666666666572</v>
      </c>
      <c r="P23" s="3">
        <f t="shared" ref="P23:P45" si="14">E22-E23</f>
        <v>0</v>
      </c>
      <c r="Q23" s="3">
        <f t="shared" ref="Q23:Q45" si="15">F22-F23</f>
        <v>0</v>
      </c>
      <c r="R23" s="3">
        <f t="shared" ref="R23:R45" si="16">G22-G23</f>
        <v>0</v>
      </c>
      <c r="S23" s="3">
        <f t="shared" ref="S23:S45" si="17">H22-H23</f>
        <v>0</v>
      </c>
      <c r="T23" s="3">
        <f t="shared" ref="T23:T45" si="18">I22-I23</f>
        <v>0</v>
      </c>
      <c r="U23" s="3">
        <f t="shared" ref="U23:U45" si="19">J22-J23</f>
        <v>2.5</v>
      </c>
      <c r="V23" s="3">
        <f t="shared" ref="V23:V45" si="20">K22-K23</f>
        <v>-3.3333333333333357</v>
      </c>
      <c r="W23" s="3">
        <f t="shared" ref="W23:W45" si="21">L22-L23</f>
        <v>1.666666666666667</v>
      </c>
    </row>
    <row r="24" spans="2:28">
      <c r="B24">
        <f t="shared" ref="B24:B61" si="22">B23+1</f>
        <v>3</v>
      </c>
      <c r="C24" s="3">
        <f t="shared" si="9"/>
        <v>96.111111111111114</v>
      </c>
      <c r="D24" s="3">
        <f t="shared" si="10"/>
        <v>88.333333333333343</v>
      </c>
      <c r="E24" s="3">
        <f t="shared" si="7"/>
        <v>79.166666666666671</v>
      </c>
      <c r="F24" s="3">
        <f t="shared" si="7"/>
        <v>70</v>
      </c>
      <c r="G24" s="3">
        <f t="shared" si="7"/>
        <v>60</v>
      </c>
      <c r="H24" s="3">
        <f t="shared" si="7"/>
        <v>50</v>
      </c>
      <c r="I24" s="3">
        <f t="shared" si="7"/>
        <v>38.75</v>
      </c>
      <c r="J24" s="3">
        <f t="shared" si="7"/>
        <v>29.166666666666668</v>
      </c>
      <c r="K24" s="3">
        <f t="shared" si="7"/>
        <v>16.25</v>
      </c>
      <c r="L24" s="3">
        <f t="shared" si="11"/>
        <v>6.1111111111111125</v>
      </c>
      <c r="N24" s="3">
        <f t="shared" si="12"/>
        <v>0.55555555555555713</v>
      </c>
      <c r="O24" s="3">
        <f t="shared" si="13"/>
        <v>0</v>
      </c>
      <c r="P24" s="3">
        <f t="shared" si="14"/>
        <v>0.8333333333333286</v>
      </c>
      <c r="Q24" s="3">
        <f t="shared" si="15"/>
        <v>0</v>
      </c>
      <c r="R24" s="3">
        <f t="shared" si="16"/>
        <v>0</v>
      </c>
      <c r="S24" s="3">
        <f t="shared" si="17"/>
        <v>0</v>
      </c>
      <c r="T24" s="3">
        <f t="shared" si="18"/>
        <v>1.25</v>
      </c>
      <c r="U24" s="3">
        <f t="shared" si="19"/>
        <v>-1.6666666666666679</v>
      </c>
      <c r="V24" s="3">
        <f t="shared" si="20"/>
        <v>2.0833333333333357</v>
      </c>
      <c r="W24" s="3">
        <f t="shared" si="21"/>
        <v>-1.1111111111111125</v>
      </c>
    </row>
    <row r="25" spans="2:28">
      <c r="B25">
        <f t="shared" si="22"/>
        <v>4</v>
      </c>
      <c r="C25" s="3">
        <f t="shared" si="9"/>
        <v>96.111111111111114</v>
      </c>
      <c r="D25" s="3">
        <f t="shared" si="10"/>
        <v>87.638888888888886</v>
      </c>
      <c r="E25" s="3">
        <f t="shared" si="7"/>
        <v>79.166666666666671</v>
      </c>
      <c r="F25" s="3">
        <f t="shared" si="7"/>
        <v>69.583333333333343</v>
      </c>
      <c r="G25" s="3">
        <f t="shared" si="7"/>
        <v>60</v>
      </c>
      <c r="H25" s="3">
        <f t="shared" si="7"/>
        <v>49.375</v>
      </c>
      <c r="I25" s="3">
        <f t="shared" si="7"/>
        <v>39.583333333333336</v>
      </c>
      <c r="J25" s="3">
        <f t="shared" si="7"/>
        <v>27.5</v>
      </c>
      <c r="K25" s="3">
        <f t="shared" si="7"/>
        <v>17.638888888888893</v>
      </c>
      <c r="L25" s="3">
        <f t="shared" si="11"/>
        <v>5.416666666666667</v>
      </c>
      <c r="N25" s="3">
        <f t="shared" si="12"/>
        <v>0</v>
      </c>
      <c r="O25" s="3">
        <f t="shared" si="13"/>
        <v>0.69444444444445708</v>
      </c>
      <c r="P25" s="3">
        <f t="shared" si="14"/>
        <v>0</v>
      </c>
      <c r="Q25" s="3">
        <f t="shared" si="15"/>
        <v>0.41666666666665719</v>
      </c>
      <c r="R25" s="3">
        <f t="shared" si="16"/>
        <v>0</v>
      </c>
      <c r="S25" s="3">
        <f t="shared" si="17"/>
        <v>0.625</v>
      </c>
      <c r="T25" s="3">
        <f t="shared" si="18"/>
        <v>-0.8333333333333357</v>
      </c>
      <c r="U25" s="3">
        <f t="shared" si="19"/>
        <v>1.6666666666666679</v>
      </c>
      <c r="V25" s="3">
        <f t="shared" si="20"/>
        <v>-1.3888888888888928</v>
      </c>
      <c r="W25" s="3">
        <f t="shared" si="21"/>
        <v>0.69444444444444553</v>
      </c>
    </row>
    <row r="26" spans="2:28">
      <c r="B26">
        <f t="shared" si="22"/>
        <v>5</v>
      </c>
      <c r="C26" s="3">
        <f t="shared" si="9"/>
        <v>95.879629629629619</v>
      </c>
      <c r="D26" s="3">
        <f t="shared" si="10"/>
        <v>87.638888888888886</v>
      </c>
      <c r="E26" s="3">
        <f t="shared" si="7"/>
        <v>78.611111111111114</v>
      </c>
      <c r="F26" s="3">
        <f t="shared" si="7"/>
        <v>69.583333333333343</v>
      </c>
      <c r="G26" s="3">
        <f t="shared" si="7"/>
        <v>59.479166666666671</v>
      </c>
      <c r="H26" s="3">
        <f t="shared" si="7"/>
        <v>49.791666666666671</v>
      </c>
      <c r="I26" s="3">
        <f t="shared" si="7"/>
        <v>38.4375</v>
      </c>
      <c r="J26" s="3">
        <f t="shared" si="7"/>
        <v>28.611111111111114</v>
      </c>
      <c r="K26" s="3">
        <f t="shared" si="7"/>
        <v>16.458333333333336</v>
      </c>
      <c r="L26" s="3">
        <f t="shared" si="11"/>
        <v>5.8796296296296306</v>
      </c>
      <c r="N26" s="3">
        <f t="shared" si="12"/>
        <v>0.23148148148149517</v>
      </c>
      <c r="O26" s="3">
        <f t="shared" si="13"/>
        <v>0</v>
      </c>
      <c r="P26" s="3">
        <f t="shared" si="14"/>
        <v>0.55555555555555713</v>
      </c>
      <c r="Q26" s="3">
        <f t="shared" si="15"/>
        <v>0</v>
      </c>
      <c r="R26" s="3">
        <f t="shared" si="16"/>
        <v>0.5208333333333286</v>
      </c>
      <c r="S26" s="3">
        <f t="shared" si="17"/>
        <v>-0.4166666666666714</v>
      </c>
      <c r="T26" s="3">
        <f t="shared" si="18"/>
        <v>1.1458333333333357</v>
      </c>
      <c r="U26" s="3">
        <f t="shared" si="19"/>
        <v>-1.1111111111111143</v>
      </c>
      <c r="V26" s="3">
        <f t="shared" si="20"/>
        <v>1.1805555555555571</v>
      </c>
      <c r="W26" s="3">
        <f t="shared" si="21"/>
        <v>-0.46296296296296369</v>
      </c>
    </row>
    <row r="27" spans="2:28">
      <c r="B27">
        <f t="shared" si="22"/>
        <v>6</v>
      </c>
      <c r="C27" s="3">
        <f t="shared" si="9"/>
        <v>95.879629629629619</v>
      </c>
      <c r="D27" s="3">
        <f>(D$15*C26+D$16*E26)/D$19</f>
        <v>87.245370370370367</v>
      </c>
      <c r="E27" s="3">
        <f t="shared" si="7"/>
        <v>78.611111111111114</v>
      </c>
      <c r="F27" s="3">
        <f>(F$15*E26+F$16*G26)/F$19</f>
        <v>69.045138888888886</v>
      </c>
      <c r="G27" s="3">
        <f t="shared" si="7"/>
        <v>59.687500000000014</v>
      </c>
      <c r="H27" s="3">
        <f t="shared" si="7"/>
        <v>48.958333333333336</v>
      </c>
      <c r="I27" s="3">
        <f t="shared" si="7"/>
        <v>39.201388888888893</v>
      </c>
      <c r="J27" s="3">
        <f t="shared" si="7"/>
        <v>27.447916666666668</v>
      </c>
      <c r="K27" s="3">
        <f t="shared" si="7"/>
        <v>17.245370370370374</v>
      </c>
      <c r="L27" s="3">
        <f t="shared" si="11"/>
        <v>5.4861111111111125</v>
      </c>
      <c r="N27" s="3">
        <f t="shared" si="12"/>
        <v>0</v>
      </c>
      <c r="O27" s="3">
        <f t="shared" si="13"/>
        <v>0.39351851851851904</v>
      </c>
      <c r="P27" s="3">
        <f t="shared" si="14"/>
        <v>0</v>
      </c>
      <c r="Q27" s="3">
        <f t="shared" si="15"/>
        <v>0.53819444444445708</v>
      </c>
      <c r="R27" s="3">
        <f t="shared" si="16"/>
        <v>-0.20833333333334281</v>
      </c>
      <c r="S27" s="3">
        <f t="shared" si="17"/>
        <v>0.8333333333333357</v>
      </c>
      <c r="T27" s="3">
        <f t="shared" si="18"/>
        <v>-0.76388888888889284</v>
      </c>
      <c r="U27" s="3">
        <f t="shared" si="19"/>
        <v>1.1631944444444464</v>
      </c>
      <c r="V27" s="3">
        <f t="shared" si="20"/>
        <v>-0.78703703703703809</v>
      </c>
      <c r="W27" s="3">
        <f t="shared" si="21"/>
        <v>0.39351851851851816</v>
      </c>
    </row>
    <row r="28" spans="2:28">
      <c r="B28">
        <f t="shared" si="22"/>
        <v>7</v>
      </c>
      <c r="C28" s="3">
        <f t="shared" si="9"/>
        <v>95.748456790123456</v>
      </c>
      <c r="D28" s="3">
        <f t="shared" si="10"/>
        <v>87.245370370370367</v>
      </c>
      <c r="E28" s="3">
        <f t="shared" si="7"/>
        <v>78.145254629629633</v>
      </c>
      <c r="F28" s="3">
        <f t="shared" si="7"/>
        <v>69.149305555555571</v>
      </c>
      <c r="G28" s="3">
        <f t="shared" si="7"/>
        <v>59.001736111111107</v>
      </c>
      <c r="H28" s="3">
        <f t="shared" si="7"/>
        <v>49.44444444444445</v>
      </c>
      <c r="I28" s="3">
        <f t="shared" si="7"/>
        <v>38.203125</v>
      </c>
      <c r="J28" s="3">
        <f t="shared" si="7"/>
        <v>28.22337962962963</v>
      </c>
      <c r="K28" s="3">
        <f t="shared" si="7"/>
        <v>16.467013888888893</v>
      </c>
      <c r="L28" s="3">
        <f t="shared" si="11"/>
        <v>5.7484567901234582</v>
      </c>
      <c r="N28" s="3">
        <f t="shared" si="12"/>
        <v>0.13117283950616354</v>
      </c>
      <c r="O28" s="3">
        <f t="shared" si="13"/>
        <v>0</v>
      </c>
      <c r="P28" s="3">
        <f t="shared" si="14"/>
        <v>0.46585648148148096</v>
      </c>
      <c r="Q28" s="3">
        <f t="shared" si="15"/>
        <v>-0.10416666666668561</v>
      </c>
      <c r="R28" s="3">
        <f t="shared" si="16"/>
        <v>0.68576388888890705</v>
      </c>
      <c r="S28" s="3">
        <f t="shared" si="17"/>
        <v>-0.48611111111111427</v>
      </c>
      <c r="T28" s="3">
        <f t="shared" si="18"/>
        <v>0.99826388888889284</v>
      </c>
      <c r="U28" s="3">
        <f t="shared" si="19"/>
        <v>-0.77546296296296191</v>
      </c>
      <c r="V28" s="3">
        <f t="shared" si="20"/>
        <v>0.77835648148148096</v>
      </c>
      <c r="W28" s="3">
        <f t="shared" si="21"/>
        <v>-0.26234567901234573</v>
      </c>
    </row>
    <row r="29" spans="2:28">
      <c r="B29">
        <f t="shared" si="22"/>
        <v>8</v>
      </c>
      <c r="C29" s="3">
        <f t="shared" si="9"/>
        <v>95.748456790123456</v>
      </c>
      <c r="D29" s="3">
        <f t="shared" si="10"/>
        <v>86.94685570987653</v>
      </c>
      <c r="E29" s="3">
        <f t="shared" si="7"/>
        <v>78.197337962962962</v>
      </c>
      <c r="F29" s="3">
        <f t="shared" si="7"/>
        <v>68.573495370370367</v>
      </c>
      <c r="G29" s="3">
        <f t="shared" si="7"/>
        <v>59.296875000000014</v>
      </c>
      <c r="H29" s="3">
        <f t="shared" si="7"/>
        <v>48.602430555555557</v>
      </c>
      <c r="I29" s="3">
        <f t="shared" si="7"/>
        <v>38.833912037037045</v>
      </c>
      <c r="J29" s="3">
        <f t="shared" si="7"/>
        <v>27.335069444444446</v>
      </c>
      <c r="K29" s="3">
        <f t="shared" si="7"/>
        <v>16.985918209876544</v>
      </c>
      <c r="L29" s="3">
        <f t="shared" si="11"/>
        <v>5.4890046296296306</v>
      </c>
      <c r="N29" s="3">
        <f t="shared" si="12"/>
        <v>0</v>
      </c>
      <c r="O29" s="3">
        <f t="shared" si="13"/>
        <v>0.29851466049383646</v>
      </c>
      <c r="P29" s="3">
        <f t="shared" si="14"/>
        <v>-5.2083333333328596E-2</v>
      </c>
      <c r="Q29" s="3">
        <f t="shared" si="15"/>
        <v>0.57581018518520466</v>
      </c>
      <c r="R29" s="3">
        <f t="shared" si="16"/>
        <v>-0.29513888888890705</v>
      </c>
      <c r="S29" s="3">
        <f t="shared" si="17"/>
        <v>0.84201388888889284</v>
      </c>
      <c r="T29" s="3">
        <f t="shared" si="18"/>
        <v>-0.6307870370370452</v>
      </c>
      <c r="U29" s="3">
        <f t="shared" si="19"/>
        <v>0.88831018518518334</v>
      </c>
      <c r="V29" s="3">
        <f t="shared" si="20"/>
        <v>-0.5189043209876516</v>
      </c>
      <c r="W29" s="3">
        <f t="shared" si="21"/>
        <v>0.25945216049382758</v>
      </c>
    </row>
    <row r="30" spans="2:28">
      <c r="B30">
        <f t="shared" si="22"/>
        <v>9</v>
      </c>
      <c r="C30" s="3">
        <f t="shared" si="9"/>
        <v>95.648951903292172</v>
      </c>
      <c r="D30" s="3">
        <f t="shared" si="10"/>
        <v>86.972897376543216</v>
      </c>
      <c r="E30" s="3">
        <f t="shared" si="7"/>
        <v>77.760175540123456</v>
      </c>
      <c r="F30" s="3">
        <f t="shared" si="7"/>
        <v>68.747106481481481</v>
      </c>
      <c r="G30" s="3">
        <f t="shared" si="7"/>
        <v>58.587962962962955</v>
      </c>
      <c r="H30" s="3">
        <f t="shared" si="7"/>
        <v>49.065393518518526</v>
      </c>
      <c r="I30" s="3">
        <f t="shared" si="7"/>
        <v>37.96875</v>
      </c>
      <c r="J30" s="3">
        <f t="shared" si="7"/>
        <v>27.909915123456795</v>
      </c>
      <c r="K30" s="3">
        <f t="shared" si="7"/>
        <v>16.412037037037038</v>
      </c>
      <c r="L30" s="3">
        <f t="shared" si="11"/>
        <v>5.6619727366255148</v>
      </c>
      <c r="N30" s="3">
        <f t="shared" si="12"/>
        <v>9.9504886831283557E-2</v>
      </c>
      <c r="O30" s="3">
        <f t="shared" si="13"/>
        <v>-2.6041666666685614E-2</v>
      </c>
      <c r="P30" s="3">
        <f t="shared" si="14"/>
        <v>0.43716242283950635</v>
      </c>
      <c r="Q30" s="3">
        <f t="shared" si="15"/>
        <v>-0.17361111111111427</v>
      </c>
      <c r="R30" s="3">
        <f t="shared" si="16"/>
        <v>0.70891203703705941</v>
      </c>
      <c r="S30" s="3">
        <f t="shared" si="17"/>
        <v>-0.46296296296296902</v>
      </c>
      <c r="T30" s="3">
        <f t="shared" si="18"/>
        <v>0.8651620370370452</v>
      </c>
      <c r="U30" s="3">
        <f t="shared" si="19"/>
        <v>-0.5748456790123484</v>
      </c>
      <c r="V30" s="3">
        <f t="shared" si="20"/>
        <v>0.57388117283950635</v>
      </c>
      <c r="W30" s="3">
        <f t="shared" si="21"/>
        <v>-0.17296810699588416</v>
      </c>
    </row>
    <row r="31" spans="2:28">
      <c r="B31">
        <f t="shared" si="22"/>
        <v>10</v>
      </c>
      <c r="C31" s="3">
        <f t="shared" si="9"/>
        <v>95.657632458847729</v>
      </c>
      <c r="D31" s="3">
        <f t="shared" si="10"/>
        <v>86.704563721707814</v>
      </c>
      <c r="E31" s="3">
        <f t="shared" si="7"/>
        <v>77.860001929012341</v>
      </c>
      <c r="F31" s="3">
        <f t="shared" si="7"/>
        <v>68.174069251543216</v>
      </c>
      <c r="G31" s="3">
        <f t="shared" si="7"/>
        <v>58.90625</v>
      </c>
      <c r="H31" s="3">
        <f t="shared" si="7"/>
        <v>48.278356481481481</v>
      </c>
      <c r="I31" s="3">
        <f t="shared" si="7"/>
        <v>38.487654320987659</v>
      </c>
      <c r="J31" s="3">
        <f>(J$15*I30+J$16*K30)/J$19</f>
        <v>27.190393518518523</v>
      </c>
      <c r="K31" s="3">
        <f t="shared" si="7"/>
        <v>16.785943930041157</v>
      </c>
      <c r="L31" s="3">
        <f>(L$15*K30+L$16*L30+L$17)/L$19</f>
        <v>5.4706790123456797</v>
      </c>
      <c r="N31" s="3">
        <f t="shared" si="12"/>
        <v>-8.6805555555571345E-3</v>
      </c>
      <c r="O31" s="3">
        <f t="shared" si="13"/>
        <v>0.26833365483540206</v>
      </c>
      <c r="P31" s="3">
        <f t="shared" si="14"/>
        <v>-9.9826388888885731E-2</v>
      </c>
      <c r="Q31" s="3">
        <f t="shared" si="15"/>
        <v>0.57303722993826511</v>
      </c>
      <c r="R31" s="3">
        <f t="shared" si="16"/>
        <v>-0.3182870370370452</v>
      </c>
      <c r="S31" s="3">
        <f t="shared" si="17"/>
        <v>0.7870370370370452</v>
      </c>
      <c r="T31" s="3">
        <f t="shared" si="18"/>
        <v>-0.51890432098765871</v>
      </c>
      <c r="U31" s="3">
        <f t="shared" si="19"/>
        <v>0.71952160493827222</v>
      </c>
      <c r="V31" s="3">
        <f t="shared" si="20"/>
        <v>-0.3739068930041185</v>
      </c>
      <c r="W31" s="3">
        <f t="shared" si="21"/>
        <v>0.19129372427983515</v>
      </c>
    </row>
    <row r="32" spans="2:28">
      <c r="B32">
        <f t="shared" si="22"/>
        <v>11</v>
      </c>
      <c r="C32" s="3">
        <f t="shared" si="9"/>
        <v>95.568187907235952</v>
      </c>
      <c r="D32" s="3">
        <f t="shared" si="10"/>
        <v>86.758817193930028</v>
      </c>
      <c r="E32" s="3">
        <f t="shared" si="7"/>
        <v>77.439316486625515</v>
      </c>
      <c r="F32" s="3">
        <f t="shared" si="7"/>
        <v>68.383125964506164</v>
      </c>
      <c r="G32" s="3">
        <f t="shared" si="7"/>
        <v>58.226212866512341</v>
      </c>
      <c r="H32" s="3">
        <f t="shared" si="7"/>
        <v>48.696952160493829</v>
      </c>
      <c r="I32" s="3">
        <f t="shared" si="7"/>
        <v>37.734375</v>
      </c>
      <c r="J32" s="3">
        <f t="shared" si="7"/>
        <v>27.636799125514404</v>
      </c>
      <c r="K32" s="3">
        <f t="shared" si="7"/>
        <v>16.330536265432102</v>
      </c>
      <c r="L32" s="3">
        <f t="shared" si="11"/>
        <v>5.5953146433470522</v>
      </c>
      <c r="N32" s="3">
        <f t="shared" si="12"/>
        <v>8.9444551611777001E-2</v>
      </c>
      <c r="O32" s="3">
        <f t="shared" si="13"/>
        <v>-5.4253472222214327E-2</v>
      </c>
      <c r="P32" s="3">
        <f t="shared" si="14"/>
        <v>0.42068544238682648</v>
      </c>
      <c r="Q32" s="3">
        <f t="shared" si="15"/>
        <v>-0.2090567129629477</v>
      </c>
      <c r="R32" s="3">
        <f t="shared" si="16"/>
        <v>0.68003713348765871</v>
      </c>
      <c r="S32" s="3">
        <f t="shared" si="17"/>
        <v>-0.4185956790123484</v>
      </c>
      <c r="T32" s="3">
        <f t="shared" si="18"/>
        <v>0.75327932098765871</v>
      </c>
      <c r="U32" s="3">
        <f t="shared" si="19"/>
        <v>-0.4464056069958815</v>
      </c>
      <c r="V32" s="3">
        <f t="shared" si="20"/>
        <v>0.45540766460905502</v>
      </c>
      <c r="W32" s="3">
        <f t="shared" si="21"/>
        <v>-0.12463563100137254</v>
      </c>
    </row>
    <row r="33" spans="2:23">
      <c r="B33">
        <f t="shared" si="22"/>
        <v>12</v>
      </c>
      <c r="C33" s="3">
        <f t="shared" si="9"/>
        <v>95.586272397976671</v>
      </c>
      <c r="D33" s="3">
        <f t="shared" si="10"/>
        <v>86.503752196930733</v>
      </c>
      <c r="E33" s="3">
        <f t="shared" si="7"/>
        <v>77.570971579218096</v>
      </c>
      <c r="F33" s="3">
        <f t="shared" si="7"/>
        <v>67.832764676568928</v>
      </c>
      <c r="G33" s="3">
        <f t="shared" si="7"/>
        <v>58.5400390625</v>
      </c>
      <c r="H33" s="3">
        <f t="shared" si="7"/>
        <v>47.980293933256171</v>
      </c>
      <c r="I33" s="3">
        <f t="shared" si="7"/>
        <v>38.166875643004119</v>
      </c>
      <c r="J33" s="3">
        <f t="shared" si="7"/>
        <v>27.032455632716051</v>
      </c>
      <c r="K33" s="3">
        <f t="shared" si="7"/>
        <v>16.616056884430726</v>
      </c>
      <c r="L33" s="3">
        <f t="shared" si="11"/>
        <v>5.4435120884773669</v>
      </c>
      <c r="N33" s="3">
        <f t="shared" si="12"/>
        <v>-1.8084490740719161E-2</v>
      </c>
      <c r="O33" s="3">
        <f t="shared" si="13"/>
        <v>0.25506499699929464</v>
      </c>
      <c r="P33" s="3">
        <f t="shared" si="14"/>
        <v>-0.13165509259258101</v>
      </c>
      <c r="Q33" s="3">
        <f t="shared" si="15"/>
        <v>0.55036128793723549</v>
      </c>
      <c r="R33" s="3">
        <f t="shared" si="16"/>
        <v>-0.31382619598765871</v>
      </c>
      <c r="S33" s="3">
        <f t="shared" si="17"/>
        <v>0.71665822723765871</v>
      </c>
      <c r="T33" s="3">
        <f t="shared" si="18"/>
        <v>-0.4325006430041185</v>
      </c>
      <c r="U33" s="3">
        <f t="shared" si="19"/>
        <v>0.60434349279835331</v>
      </c>
      <c r="V33" s="3">
        <f t="shared" si="20"/>
        <v>-0.2855206189986248</v>
      </c>
      <c r="W33" s="3">
        <f t="shared" si="21"/>
        <v>0.1518025548696853</v>
      </c>
    </row>
    <row r="34" spans="2:23">
      <c r="B34">
        <f t="shared" si="22"/>
        <v>13</v>
      </c>
      <c r="C34" s="3">
        <f t="shared" si="9"/>
        <v>95.50125073231024</v>
      </c>
      <c r="D34" s="3">
        <f t="shared" si="10"/>
        <v>86.578621988597391</v>
      </c>
      <c r="E34" s="3">
        <f t="shared" si="7"/>
        <v>77.168258436749824</v>
      </c>
      <c r="F34" s="3">
        <f t="shared" si="7"/>
        <v>68.055505320859055</v>
      </c>
      <c r="G34" s="3">
        <f t="shared" si="7"/>
        <v>57.906529304912546</v>
      </c>
      <c r="H34" s="3">
        <f t="shared" si="7"/>
        <v>48.353457352752059</v>
      </c>
      <c r="I34" s="3">
        <f t="shared" si="7"/>
        <v>37.506374782986107</v>
      </c>
      <c r="J34" s="3">
        <f t="shared" si="7"/>
        <v>27.391466263717422</v>
      </c>
      <c r="K34" s="3">
        <f t="shared" si="7"/>
        <v>16.237983860596707</v>
      </c>
      <c r="L34" s="3">
        <f t="shared" si="11"/>
        <v>5.5386856281435746</v>
      </c>
      <c r="N34" s="3">
        <f t="shared" si="12"/>
        <v>8.5021665666431545E-2</v>
      </c>
      <c r="O34" s="3">
        <f t="shared" si="13"/>
        <v>-7.4869791666657193E-2</v>
      </c>
      <c r="P34" s="3">
        <f t="shared" si="14"/>
        <v>0.40271314246827217</v>
      </c>
      <c r="Q34" s="3">
        <f t="shared" si="15"/>
        <v>-0.22274064429012697</v>
      </c>
      <c r="R34" s="3">
        <f t="shared" si="16"/>
        <v>0.6335097575874542</v>
      </c>
      <c r="S34" s="3">
        <f t="shared" si="17"/>
        <v>-0.3731634194958886</v>
      </c>
      <c r="T34" s="3">
        <f t="shared" si="18"/>
        <v>0.66050086001801134</v>
      </c>
      <c r="U34" s="3">
        <f t="shared" si="19"/>
        <v>-0.35901063100137165</v>
      </c>
      <c r="V34" s="3">
        <f t="shared" si="20"/>
        <v>0.37807302383401975</v>
      </c>
      <c r="W34" s="3">
        <f t="shared" si="21"/>
        <v>-9.5173539666207674E-2</v>
      </c>
    </row>
    <row r="35" spans="2:23">
      <c r="B35">
        <f t="shared" si="22"/>
        <v>14</v>
      </c>
      <c r="C35" s="3">
        <f t="shared" si="9"/>
        <v>95.526207329532468</v>
      </c>
      <c r="D35" s="3">
        <f t="shared" si="10"/>
        <v>86.334754584530032</v>
      </c>
      <c r="E35" s="3">
        <f t="shared" si="7"/>
        <v>77.31706365472823</v>
      </c>
      <c r="F35" s="3">
        <f t="shared" si="7"/>
        <v>67.537393870831195</v>
      </c>
      <c r="G35" s="3">
        <f t="shared" si="7"/>
        <v>58.204481336805564</v>
      </c>
      <c r="H35" s="3">
        <f t="shared" si="7"/>
        <v>47.706452043949326</v>
      </c>
      <c r="I35" s="3">
        <f t="shared" si="7"/>
        <v>37.872461808234746</v>
      </c>
      <c r="J35" s="3">
        <f t="shared" si="7"/>
        <v>26.872179321791407</v>
      </c>
      <c r="K35" s="3">
        <f t="shared" si="7"/>
        <v>16.465075945930501</v>
      </c>
      <c r="L35" s="3">
        <f t="shared" si="11"/>
        <v>5.4126612868655686</v>
      </c>
      <c r="N35" s="3">
        <f t="shared" si="12"/>
        <v>-2.4956597222228538E-2</v>
      </c>
      <c r="O35" s="3">
        <f t="shared" si="13"/>
        <v>0.24386740406735896</v>
      </c>
      <c r="P35" s="3">
        <f t="shared" si="14"/>
        <v>-0.14880521797840629</v>
      </c>
      <c r="Q35" s="3">
        <f t="shared" si="15"/>
        <v>0.51811145002785963</v>
      </c>
      <c r="R35" s="3">
        <f t="shared" si="16"/>
        <v>-0.29795203189301844</v>
      </c>
      <c r="S35" s="3">
        <f t="shared" si="17"/>
        <v>0.64700530880273277</v>
      </c>
      <c r="T35" s="3">
        <f t="shared" si="18"/>
        <v>-0.36608702524863901</v>
      </c>
      <c r="U35" s="3">
        <f t="shared" si="19"/>
        <v>0.51928694192601554</v>
      </c>
      <c r="V35" s="3">
        <f t="shared" si="20"/>
        <v>-0.2270920853337941</v>
      </c>
      <c r="W35" s="3">
        <f t="shared" si="21"/>
        <v>0.12602434127800599</v>
      </c>
    </row>
    <row r="36" spans="2:23">
      <c r="B36">
        <f t="shared" si="22"/>
        <v>15</v>
      </c>
      <c r="C36" s="3">
        <f t="shared" si="9"/>
        <v>95.444918194843339</v>
      </c>
      <c r="D36" s="3">
        <f t="shared" si="10"/>
        <v>86.421635492130349</v>
      </c>
      <c r="E36" s="3">
        <f t="shared" si="7"/>
        <v>76.936074227680621</v>
      </c>
      <c r="F36" s="3">
        <f t="shared" si="7"/>
        <v>67.760772495766901</v>
      </c>
      <c r="G36" s="3">
        <f t="shared" si="7"/>
        <v>57.621922957390254</v>
      </c>
      <c r="H36" s="3">
        <f t="shared" si="7"/>
        <v>48.038471572520152</v>
      </c>
      <c r="I36" s="3">
        <f t="shared" si="7"/>
        <v>37.289315682870367</v>
      </c>
      <c r="J36" s="3">
        <f t="shared" si="7"/>
        <v>27.16876887708262</v>
      </c>
      <c r="K36" s="3">
        <f t="shared" si="7"/>
        <v>16.142420304328489</v>
      </c>
      <c r="L36" s="3">
        <f t="shared" si="11"/>
        <v>5.4883586486434996</v>
      </c>
      <c r="N36" s="3">
        <f t="shared" si="12"/>
        <v>8.1289134689129128E-2</v>
      </c>
      <c r="O36" s="3">
        <f t="shared" si="13"/>
        <v>-8.6880907600317414E-2</v>
      </c>
      <c r="P36" s="3">
        <f t="shared" si="14"/>
        <v>0.3809894270476093</v>
      </c>
      <c r="Q36" s="3">
        <f t="shared" si="15"/>
        <v>-0.22337862493570526</v>
      </c>
      <c r="R36" s="3">
        <f t="shared" si="16"/>
        <v>0.58255837941531041</v>
      </c>
      <c r="S36" s="3">
        <f t="shared" si="17"/>
        <v>-0.33201952857082517</v>
      </c>
      <c r="T36" s="3">
        <f t="shared" si="18"/>
        <v>0.58314612536437949</v>
      </c>
      <c r="U36" s="3">
        <f t="shared" si="19"/>
        <v>-0.296589555291213</v>
      </c>
      <c r="V36" s="3">
        <f t="shared" si="20"/>
        <v>0.32265564160201166</v>
      </c>
      <c r="W36" s="3">
        <f t="shared" si="21"/>
        <v>-7.5697361777931071E-2</v>
      </c>
    </row>
    <row r="37" spans="2:23">
      <c r="B37">
        <f t="shared" si="22"/>
        <v>16</v>
      </c>
      <c r="C37" s="3">
        <f t="shared" si="9"/>
        <v>95.473878497376788</v>
      </c>
      <c r="D37" s="3">
        <f t="shared" si="10"/>
        <v>86.190496211261987</v>
      </c>
      <c r="E37" s="3">
        <f t="shared" si="7"/>
        <v>77.091203993948625</v>
      </c>
      <c r="F37" s="3">
        <f t="shared" si="7"/>
        <v>67.27899859253543</v>
      </c>
      <c r="G37" s="3">
        <f t="shared" si="7"/>
        <v>57.899622034143519</v>
      </c>
      <c r="H37" s="3">
        <f t="shared" si="7"/>
        <v>47.45561932013031</v>
      </c>
      <c r="I37" s="3">
        <f t="shared" si="7"/>
        <v>37.603620224801389</v>
      </c>
      <c r="J37" s="3">
        <f t="shared" si="7"/>
        <v>26.715867993599431</v>
      </c>
      <c r="K37" s="3">
        <f t="shared" si="7"/>
        <v>16.328563762863059</v>
      </c>
      <c r="L37" s="3">
        <f t="shared" si="11"/>
        <v>5.3808067681094958</v>
      </c>
      <c r="N37" s="3">
        <f t="shared" si="12"/>
        <v>-2.8960302533448612E-2</v>
      </c>
      <c r="O37" s="3">
        <f t="shared" si="13"/>
        <v>0.23113928086836211</v>
      </c>
      <c r="P37" s="3">
        <f t="shared" si="14"/>
        <v>-0.15512976626800423</v>
      </c>
      <c r="Q37" s="3">
        <f t="shared" si="15"/>
        <v>0.48177390323147051</v>
      </c>
      <c r="R37" s="3">
        <f t="shared" si="16"/>
        <v>-0.27769907675326522</v>
      </c>
      <c r="S37" s="3">
        <f t="shared" si="17"/>
        <v>0.5828522523898414</v>
      </c>
      <c r="T37" s="3">
        <f t="shared" si="18"/>
        <v>-0.31430454193102264</v>
      </c>
      <c r="U37" s="3">
        <f t="shared" si="19"/>
        <v>0.45290088348318847</v>
      </c>
      <c r="V37" s="3">
        <f t="shared" si="20"/>
        <v>-0.18614345853456982</v>
      </c>
      <c r="W37" s="3">
        <f t="shared" si="21"/>
        <v>0.10755188053400389</v>
      </c>
    </row>
    <row r="38" spans="2:23">
      <c r="B38">
        <f t="shared" si="22"/>
        <v>17</v>
      </c>
      <c r="C38" s="3">
        <f t="shared" si="9"/>
        <v>95.396832070420658</v>
      </c>
      <c r="D38" s="3">
        <f t="shared" si="10"/>
        <v>86.282541245662713</v>
      </c>
      <c r="E38" s="3">
        <f t="shared" si="10"/>
        <v>76.734747401898716</v>
      </c>
      <c r="F38" s="3">
        <f t="shared" si="10"/>
        <v>67.495413014046079</v>
      </c>
      <c r="G38" s="3">
        <f t="shared" si="10"/>
        <v>57.367308956332877</v>
      </c>
      <c r="H38" s="3">
        <f t="shared" si="10"/>
        <v>47.751621129472454</v>
      </c>
      <c r="I38" s="3">
        <f t="shared" si="10"/>
        <v>37.085743656864871</v>
      </c>
      <c r="J38" s="3">
        <f t="shared" si="10"/>
        <v>26.966091993832219</v>
      </c>
      <c r="K38" s="3">
        <f t="shared" si="10"/>
        <v>16.048337380854463</v>
      </c>
      <c r="L38" s="3">
        <f t="shared" si="11"/>
        <v>5.442854587621019</v>
      </c>
      <c r="N38" s="3">
        <f t="shared" si="12"/>
        <v>7.7046426956130176E-2</v>
      </c>
      <c r="O38" s="3">
        <f t="shared" si="13"/>
        <v>-9.2045034400726422E-2</v>
      </c>
      <c r="P38" s="3">
        <f t="shared" si="14"/>
        <v>0.3564565920499092</v>
      </c>
      <c r="Q38" s="3">
        <f t="shared" si="15"/>
        <v>-0.21641442151064894</v>
      </c>
      <c r="R38" s="3">
        <f t="shared" si="16"/>
        <v>0.53231307781064174</v>
      </c>
      <c r="S38" s="3">
        <f t="shared" si="17"/>
        <v>-0.29600180934214393</v>
      </c>
      <c r="T38" s="3">
        <f t="shared" si="18"/>
        <v>0.51787656793651848</v>
      </c>
      <c r="U38" s="3">
        <f t="shared" si="19"/>
        <v>-0.25022400023278735</v>
      </c>
      <c r="V38" s="3">
        <f t="shared" si="20"/>
        <v>0.28022638200859618</v>
      </c>
      <c r="W38" s="3">
        <f t="shared" si="21"/>
        <v>-6.2047819511523272E-2</v>
      </c>
    </row>
    <row r="39" spans="2:23">
      <c r="B39">
        <f t="shared" si="22"/>
        <v>18</v>
      </c>
      <c r="C39" s="3">
        <f t="shared" si="9"/>
        <v>95.427513748554247</v>
      </c>
      <c r="D39" s="3">
        <f t="shared" si="10"/>
        <v>86.065789736159701</v>
      </c>
      <c r="E39" s="3">
        <f t="shared" si="10"/>
        <v>76.888977129854396</v>
      </c>
      <c r="F39" s="3">
        <f t="shared" si="10"/>
        <v>67.051028179115789</v>
      </c>
      <c r="G39" s="3">
        <f t="shared" si="10"/>
        <v>57.623517071759274</v>
      </c>
      <c r="H39" s="3">
        <f t="shared" si="10"/>
        <v>47.226526306598871</v>
      </c>
      <c r="I39" s="3">
        <f t="shared" si="10"/>
        <v>37.358856561652338</v>
      </c>
      <c r="J39" s="3">
        <f t="shared" si="10"/>
        <v>26.567040518859663</v>
      </c>
      <c r="K39" s="3">
        <f t="shared" si="10"/>
        <v>16.204473290726618</v>
      </c>
      <c r="L39" s="3">
        <f t="shared" si="11"/>
        <v>5.3494457936181545</v>
      </c>
      <c r="N39" s="3">
        <f t="shared" si="12"/>
        <v>-3.0681678133589685E-2</v>
      </c>
      <c r="O39" s="3">
        <f t="shared" si="13"/>
        <v>0.21675150950301258</v>
      </c>
      <c r="P39" s="3">
        <f t="shared" si="14"/>
        <v>-0.15422972795568057</v>
      </c>
      <c r="Q39" s="3">
        <f t="shared" si="15"/>
        <v>0.44438483493028968</v>
      </c>
      <c r="R39" s="3">
        <f t="shared" si="16"/>
        <v>-0.25620811542639643</v>
      </c>
      <c r="S39" s="3">
        <f t="shared" si="17"/>
        <v>0.52509482287358367</v>
      </c>
      <c r="T39" s="3">
        <f t="shared" si="18"/>
        <v>-0.27311290478746741</v>
      </c>
      <c r="U39" s="3">
        <f t="shared" si="19"/>
        <v>0.39905147497255555</v>
      </c>
      <c r="V39" s="3">
        <f t="shared" si="20"/>
        <v>-0.15613590987215531</v>
      </c>
      <c r="W39" s="3">
        <f t="shared" si="21"/>
        <v>9.3408794002864504E-2</v>
      </c>
    </row>
    <row r="40" spans="2:23">
      <c r="B40">
        <f t="shared" si="22"/>
        <v>19</v>
      </c>
      <c r="C40" s="3">
        <f t="shared" si="9"/>
        <v>95.355263245386567</v>
      </c>
      <c r="D40" s="3">
        <f t="shared" si="10"/>
        <v>86.158245439204322</v>
      </c>
      <c r="E40" s="3">
        <f t="shared" si="10"/>
        <v>76.558408957637738</v>
      </c>
      <c r="F40" s="3">
        <f t="shared" si="10"/>
        <v>67.256247100806831</v>
      </c>
      <c r="G40" s="3">
        <f t="shared" si="10"/>
        <v>57.13877724285733</v>
      </c>
      <c r="H40" s="3">
        <f t="shared" si="10"/>
        <v>47.491186816705806</v>
      </c>
      <c r="I40" s="3">
        <f t="shared" si="10"/>
        <v>36.89678341272927</v>
      </c>
      <c r="J40" s="3">
        <f t="shared" si="10"/>
        <v>26.781664926189478</v>
      </c>
      <c r="K40" s="3">
        <f t="shared" si="10"/>
        <v>15.958243156238911</v>
      </c>
      <c r="L40" s="3">
        <f t="shared" si="11"/>
        <v>5.4014910969088721</v>
      </c>
      <c r="N40" s="3">
        <f t="shared" si="12"/>
        <v>7.2250503167680336E-2</v>
      </c>
      <c r="O40" s="3">
        <f t="shared" si="13"/>
        <v>-9.2455703044620918E-2</v>
      </c>
      <c r="P40" s="3">
        <f t="shared" si="14"/>
        <v>0.33056817221665824</v>
      </c>
      <c r="Q40" s="3">
        <f t="shared" si="15"/>
        <v>-0.20521892169104206</v>
      </c>
      <c r="R40" s="3">
        <f t="shared" si="16"/>
        <v>0.48473982890194378</v>
      </c>
      <c r="S40" s="3">
        <f t="shared" si="17"/>
        <v>-0.26466051010693548</v>
      </c>
      <c r="T40" s="3">
        <f t="shared" si="18"/>
        <v>0.46207314892306783</v>
      </c>
      <c r="U40" s="3">
        <f t="shared" si="19"/>
        <v>-0.21462440732981491</v>
      </c>
      <c r="V40" s="3">
        <f t="shared" si="20"/>
        <v>0.24623013448770692</v>
      </c>
      <c r="W40" s="3">
        <f t="shared" si="21"/>
        <v>-5.2045303290717548E-2</v>
      </c>
    </row>
    <row r="41" spans="2:23">
      <c r="B41">
        <f t="shared" si="22"/>
        <v>20</v>
      </c>
      <c r="C41" s="3">
        <f t="shared" si="9"/>
        <v>95.386081813068117</v>
      </c>
      <c r="D41" s="3">
        <f t="shared" si="10"/>
        <v>85.956836101512152</v>
      </c>
      <c r="E41" s="3">
        <f t="shared" si="10"/>
        <v>76.707246270005584</v>
      </c>
      <c r="F41" s="3">
        <f t="shared" si="10"/>
        <v>66.848593100247541</v>
      </c>
      <c r="G41" s="3">
        <f t="shared" si="10"/>
        <v>57.373716958756312</v>
      </c>
      <c r="H41" s="3">
        <f t="shared" si="10"/>
        <v>47.017780327793297</v>
      </c>
      <c r="I41" s="3">
        <f t="shared" si="10"/>
        <v>37.136425871447642</v>
      </c>
      <c r="J41" s="3">
        <f t="shared" si="10"/>
        <v>26.427513284484085</v>
      </c>
      <c r="K41" s="3">
        <f t="shared" si="10"/>
        <v>16.091578011549174</v>
      </c>
      <c r="L41" s="3">
        <f t="shared" si="11"/>
        <v>5.3194143854129701</v>
      </c>
      <c r="N41" s="3">
        <f t="shared" si="12"/>
        <v>-3.081856768154978E-2</v>
      </c>
      <c r="O41" s="3">
        <f t="shared" si="13"/>
        <v>0.20140933769216929</v>
      </c>
      <c r="P41" s="3">
        <f t="shared" si="14"/>
        <v>-0.1488373123678457</v>
      </c>
      <c r="Q41" s="3">
        <f t="shared" si="15"/>
        <v>0.40765400055929035</v>
      </c>
      <c r="R41" s="3">
        <f t="shared" si="16"/>
        <v>-0.23493971589898166</v>
      </c>
      <c r="S41" s="3">
        <f t="shared" si="17"/>
        <v>0.47340648891250936</v>
      </c>
      <c r="T41" s="3">
        <f t="shared" si="18"/>
        <v>-0.23964245871837164</v>
      </c>
      <c r="U41" s="3">
        <f t="shared" si="19"/>
        <v>0.35415164170539271</v>
      </c>
      <c r="V41" s="3">
        <f t="shared" si="20"/>
        <v>-0.13333485531026312</v>
      </c>
      <c r="W41" s="3">
        <f t="shared" si="21"/>
        <v>8.2076711495902011E-2</v>
      </c>
    </row>
    <row r="42" spans="2:23">
      <c r="B42">
        <f t="shared" si="22"/>
        <v>21</v>
      </c>
      <c r="C42" s="3">
        <f t="shared" ref="C42:C51" si="23">(C$15*C41+C$16*D41+C$17)/C$19</f>
        <v>95.318945367170727</v>
      </c>
      <c r="D42" s="3">
        <f t="shared" si="10"/>
        <v>86.046664041536857</v>
      </c>
      <c r="E42" s="3">
        <f t="shared" si="10"/>
        <v>76.402714600879847</v>
      </c>
      <c r="F42" s="3">
        <f t="shared" si="10"/>
        <v>67.040481614380951</v>
      </c>
      <c r="G42" s="3">
        <f t="shared" si="10"/>
        <v>56.933186714020415</v>
      </c>
      <c r="H42" s="3">
        <f t="shared" si="10"/>
        <v>47.255071415101973</v>
      </c>
      <c r="I42" s="3">
        <f t="shared" si="10"/>
        <v>36.722646806138691</v>
      </c>
      <c r="J42" s="3">
        <f t="shared" si="10"/>
        <v>26.614001941498408</v>
      </c>
      <c r="K42" s="3">
        <f t="shared" si="10"/>
        <v>15.873463834948529</v>
      </c>
      <c r="L42" s="3">
        <f t="shared" ref="L42:L51" si="24">(L$15*K41+L$16*L41+L$17)/L$19</f>
        <v>5.3638593371830581</v>
      </c>
      <c r="N42" s="3">
        <f t="shared" si="12"/>
        <v>6.7136445897389763E-2</v>
      </c>
      <c r="O42" s="3">
        <f t="shared" si="13"/>
        <v>-8.9827940024704844E-2</v>
      </c>
      <c r="P42" s="3">
        <f t="shared" si="14"/>
        <v>0.30453166912573693</v>
      </c>
      <c r="Q42" s="3">
        <f t="shared" si="15"/>
        <v>-0.19188851413341013</v>
      </c>
      <c r="R42" s="3">
        <f t="shared" si="16"/>
        <v>0.4405302447358963</v>
      </c>
      <c r="S42" s="3">
        <f t="shared" si="17"/>
        <v>-0.23729108730867665</v>
      </c>
      <c r="T42" s="3">
        <f t="shared" si="18"/>
        <v>0.41377906530895103</v>
      </c>
      <c r="U42" s="3">
        <f t="shared" si="19"/>
        <v>-0.18648865701432271</v>
      </c>
      <c r="V42" s="3">
        <f t="shared" si="20"/>
        <v>0.21811417660064514</v>
      </c>
      <c r="W42" s="3">
        <f t="shared" si="21"/>
        <v>-4.4444951770088004E-2</v>
      </c>
    </row>
    <row r="43" spans="2:23">
      <c r="B43">
        <f t="shared" si="22"/>
        <v>22</v>
      </c>
      <c r="C43" s="3">
        <f t="shared" si="23"/>
        <v>95.348888013845624</v>
      </c>
      <c r="D43" s="3">
        <f t="shared" ref="D43:K58" si="25">(D$15*C42+D$16*E42)/D$19</f>
        <v>85.860829984025287</v>
      </c>
      <c r="E43" s="3">
        <f t="shared" si="25"/>
        <v>76.543572827958911</v>
      </c>
      <c r="F43" s="3">
        <f t="shared" si="25"/>
        <v>66.667950657450135</v>
      </c>
      <c r="G43" s="3">
        <f t="shared" si="25"/>
        <v>57.147776514741466</v>
      </c>
      <c r="H43" s="3">
        <f t="shared" si="25"/>
        <v>46.827916760079553</v>
      </c>
      <c r="I43" s="3">
        <f t="shared" si="25"/>
        <v>36.934536678300191</v>
      </c>
      <c r="J43" s="3">
        <f t="shared" si="25"/>
        <v>26.298055320543607</v>
      </c>
      <c r="K43" s="3">
        <f t="shared" si="25"/>
        <v>15.988930639340731</v>
      </c>
      <c r="L43" s="3">
        <f t="shared" si="24"/>
        <v>5.2911546116495094</v>
      </c>
      <c r="N43" s="3">
        <f t="shared" si="12"/>
        <v>-2.9942646674896878E-2</v>
      </c>
      <c r="O43" s="3">
        <f t="shared" si="13"/>
        <v>0.18583405751157045</v>
      </c>
      <c r="P43" s="3">
        <f t="shared" si="14"/>
        <v>-0.14085822707906459</v>
      </c>
      <c r="Q43" s="3">
        <f t="shared" si="15"/>
        <v>0.37253095693081661</v>
      </c>
      <c r="R43" s="3">
        <f t="shared" si="16"/>
        <v>-0.21458980072105049</v>
      </c>
      <c r="S43" s="3">
        <f t="shared" si="17"/>
        <v>0.42715465502242012</v>
      </c>
      <c r="T43" s="3">
        <f t="shared" si="18"/>
        <v>-0.21188987216149968</v>
      </c>
      <c r="U43" s="3">
        <f t="shared" si="19"/>
        <v>0.31594662095480075</v>
      </c>
      <c r="V43" s="3">
        <f t="shared" si="20"/>
        <v>-0.11546680439220225</v>
      </c>
      <c r="W43" s="3">
        <f t="shared" si="21"/>
        <v>7.2704725533548675E-2</v>
      </c>
    </row>
    <row r="44" spans="2:23">
      <c r="B44">
        <f t="shared" si="22"/>
        <v>23</v>
      </c>
      <c r="C44" s="3">
        <f t="shared" si="23"/>
        <v>95.286943328008419</v>
      </c>
      <c r="D44" s="3">
        <f t="shared" si="25"/>
        <v>85.946230420902268</v>
      </c>
      <c r="E44" s="3">
        <f t="shared" si="25"/>
        <v>76.264390320737704</v>
      </c>
      <c r="F44" s="3">
        <f t="shared" si="25"/>
        <v>66.845674671350181</v>
      </c>
      <c r="G44" s="3">
        <f t="shared" si="25"/>
        <v>56.747933708764847</v>
      </c>
      <c r="H44" s="3">
        <f t="shared" si="25"/>
        <v>47.041156596520828</v>
      </c>
      <c r="I44" s="3">
        <f t="shared" si="25"/>
        <v>36.562986040311579</v>
      </c>
      <c r="J44" s="3">
        <f t="shared" si="25"/>
        <v>26.461733658820457</v>
      </c>
      <c r="K44" s="3">
        <f t="shared" si="25"/>
        <v>15.794604966096561</v>
      </c>
      <c r="L44" s="3">
        <f t="shared" si="24"/>
        <v>5.3296435464469107</v>
      </c>
      <c r="N44" s="3">
        <f t="shared" si="12"/>
        <v>6.1944685837204361E-2</v>
      </c>
      <c r="O44" s="3">
        <f t="shared" si="13"/>
        <v>-8.5400436876980734E-2</v>
      </c>
      <c r="P44" s="3">
        <f t="shared" si="14"/>
        <v>0.27918250722120774</v>
      </c>
      <c r="Q44" s="3">
        <f t="shared" si="15"/>
        <v>-0.17772401390004688</v>
      </c>
      <c r="R44" s="3">
        <f t="shared" si="16"/>
        <v>0.39984280597661837</v>
      </c>
      <c r="S44" s="3">
        <f t="shared" si="17"/>
        <v>-0.21323983644127509</v>
      </c>
      <c r="T44" s="3">
        <f t="shared" si="18"/>
        <v>0.37155063798861221</v>
      </c>
      <c r="U44" s="3">
        <f t="shared" si="19"/>
        <v>-0.16367833827684919</v>
      </c>
      <c r="V44" s="3">
        <f t="shared" si="20"/>
        <v>0.19432567324417072</v>
      </c>
      <c r="W44" s="3">
        <f t="shared" si="21"/>
        <v>-3.8488934797401342E-2</v>
      </c>
    </row>
    <row r="45" spans="2:23">
      <c r="B45">
        <f t="shared" si="22"/>
        <v>24</v>
      </c>
      <c r="C45" s="3">
        <f t="shared" si="23"/>
        <v>95.315410140300756</v>
      </c>
      <c r="D45" s="3">
        <f t="shared" si="25"/>
        <v>85.775666824373062</v>
      </c>
      <c r="E45" s="3">
        <f t="shared" si="25"/>
        <v>76.395952546126225</v>
      </c>
      <c r="F45" s="3">
        <f t="shared" si="25"/>
        <v>66.506162014751268</v>
      </c>
      <c r="G45" s="3">
        <f t="shared" si="25"/>
        <v>56.943415633935501</v>
      </c>
      <c r="H45" s="3">
        <f t="shared" si="25"/>
        <v>46.655459874538209</v>
      </c>
      <c r="I45" s="3">
        <f t="shared" si="25"/>
        <v>36.751445127670642</v>
      </c>
      <c r="J45" s="3">
        <f t="shared" si="25"/>
        <v>26.178795503204071</v>
      </c>
      <c r="K45" s="3">
        <f t="shared" si="25"/>
        <v>15.895688602633683</v>
      </c>
      <c r="L45" s="3">
        <f t="shared" si="24"/>
        <v>5.2648683220321866</v>
      </c>
      <c r="N45" s="3">
        <f t="shared" si="12"/>
        <v>-2.8466812292336385E-2</v>
      </c>
      <c r="O45" s="3">
        <f t="shared" si="13"/>
        <v>0.17056359652920605</v>
      </c>
      <c r="P45" s="3">
        <f t="shared" si="14"/>
        <v>-0.13156222538852091</v>
      </c>
      <c r="Q45" s="3">
        <f t="shared" si="15"/>
        <v>0.33951265659891305</v>
      </c>
      <c r="R45" s="3">
        <f t="shared" si="16"/>
        <v>-0.19548192517065388</v>
      </c>
      <c r="S45" s="3">
        <f t="shared" si="17"/>
        <v>0.38569672198261884</v>
      </c>
      <c r="T45" s="3">
        <f t="shared" si="18"/>
        <v>-0.18845908735906391</v>
      </c>
      <c r="U45" s="3">
        <f t="shared" si="19"/>
        <v>0.28293815561638525</v>
      </c>
      <c r="V45" s="3">
        <f t="shared" si="20"/>
        <v>-0.1010836365371226</v>
      </c>
      <c r="W45" s="3">
        <f t="shared" si="21"/>
        <v>6.4775224414724164E-2</v>
      </c>
    </row>
    <row r="46" spans="2:23">
      <c r="B46">
        <f t="shared" si="22"/>
        <v>25</v>
      </c>
      <c r="C46" s="3">
        <f t="shared" si="23"/>
        <v>95.258555608124354</v>
      </c>
      <c r="D46" s="3">
        <f t="shared" si="25"/>
        <v>85.85568134321349</v>
      </c>
      <c r="E46" s="3">
        <f t="shared" si="25"/>
        <v>76.140914419562165</v>
      </c>
      <c r="F46" s="3">
        <f t="shared" si="25"/>
        <v>66.66968409003087</v>
      </c>
      <c r="G46" s="3">
        <f t="shared" si="25"/>
        <v>56.580810944644739</v>
      </c>
      <c r="H46" s="3">
        <f t="shared" si="25"/>
        <v>46.847430380803075</v>
      </c>
      <c r="I46" s="3">
        <f t="shared" si="25"/>
        <v>36.41712768887114</v>
      </c>
      <c r="J46" s="3">
        <f t="shared" si="25"/>
        <v>26.323566865152163</v>
      </c>
      <c r="K46" s="3">
        <f t="shared" si="25"/>
        <v>15.721831912618129</v>
      </c>
      <c r="L46" s="3">
        <f t="shared" si="24"/>
        <v>5.2985628675445611</v>
      </c>
      <c r="N46" s="3">
        <f t="shared" ref="N46:N61" si="26">C45-C46</f>
        <v>5.6854532176402017E-2</v>
      </c>
      <c r="O46" s="3">
        <f t="shared" ref="O46:O61" si="27">D45-D46</f>
        <v>-8.001451884042865E-2</v>
      </c>
      <c r="P46" s="3">
        <f t="shared" ref="P46:P61" si="28">E45-E46</f>
        <v>0.25503812656405955</v>
      </c>
      <c r="Q46" s="3">
        <f t="shared" ref="Q46:Q61" si="29">F45-F46</f>
        <v>-0.16352207527960161</v>
      </c>
      <c r="R46" s="3">
        <f t="shared" ref="R46:R61" si="30">G45-G46</f>
        <v>0.36260468929076239</v>
      </c>
      <c r="S46" s="3">
        <f t="shared" ref="S46:S61" si="31">H45-H46</f>
        <v>-0.191970506264866</v>
      </c>
      <c r="T46" s="3">
        <f t="shared" ref="T46:T61" si="32">I45-I46</f>
        <v>0.33431743879950204</v>
      </c>
      <c r="U46" s="3">
        <f t="shared" ref="U46:U61" si="33">J45-J46</f>
        <v>-0.14477136194809148</v>
      </c>
      <c r="V46" s="3">
        <f t="shared" ref="V46:V61" si="34">K45-K46</f>
        <v>0.1738566900155547</v>
      </c>
      <c r="W46" s="3">
        <f t="shared" ref="W46:W61" si="35">L45-L46</f>
        <v>-3.3694545512374496E-2</v>
      </c>
    </row>
    <row r="47" spans="2:23">
      <c r="B47">
        <f t="shared" si="22"/>
        <v>26</v>
      </c>
      <c r="C47" s="3">
        <f t="shared" si="23"/>
        <v>95.285227114404492</v>
      </c>
      <c r="D47" s="3">
        <f t="shared" si="25"/>
        <v>85.699735013843252</v>
      </c>
      <c r="E47" s="3">
        <f t="shared" si="25"/>
        <v>76.26268271662218</v>
      </c>
      <c r="F47" s="3">
        <f t="shared" si="25"/>
        <v>66.360862682103445</v>
      </c>
      <c r="G47" s="3">
        <f t="shared" si="25"/>
        <v>56.758557235416973</v>
      </c>
      <c r="H47" s="3">
        <f t="shared" si="25"/>
        <v>46.498969316757936</v>
      </c>
      <c r="I47" s="3">
        <f t="shared" si="25"/>
        <v>36.585498622977617</v>
      </c>
      <c r="J47" s="3">
        <f t="shared" si="25"/>
        <v>26.069479800744638</v>
      </c>
      <c r="K47" s="3">
        <f t="shared" si="25"/>
        <v>15.811064866348364</v>
      </c>
      <c r="L47" s="3">
        <f t="shared" si="24"/>
        <v>5.2406106375393762</v>
      </c>
      <c r="N47" s="3">
        <f t="shared" si="26"/>
        <v>-2.6671506280138146E-2</v>
      </c>
      <c r="O47" s="3">
        <f t="shared" si="27"/>
        <v>0.15594632937023789</v>
      </c>
      <c r="P47" s="3">
        <f t="shared" si="28"/>
        <v>-0.12176829706001513</v>
      </c>
      <c r="Q47" s="3">
        <f t="shared" si="29"/>
        <v>0.30882140792742518</v>
      </c>
      <c r="R47" s="3">
        <f t="shared" si="30"/>
        <v>-0.17774629077223381</v>
      </c>
      <c r="S47" s="3">
        <f t="shared" si="31"/>
        <v>0.34846106404513932</v>
      </c>
      <c r="T47" s="3">
        <f t="shared" si="32"/>
        <v>-0.16837093410647697</v>
      </c>
      <c r="U47" s="3">
        <f t="shared" si="33"/>
        <v>0.25408706440752482</v>
      </c>
      <c r="V47" s="3">
        <f t="shared" si="34"/>
        <v>-8.9232953730235209E-2</v>
      </c>
      <c r="W47" s="3">
        <f t="shared" si="35"/>
        <v>5.7952230005184902E-2</v>
      </c>
    </row>
    <row r="48" spans="2:23">
      <c r="B48">
        <f t="shared" si="22"/>
        <v>27</v>
      </c>
      <c r="C48" s="3">
        <f t="shared" si="23"/>
        <v>95.233245004614417</v>
      </c>
      <c r="D48" s="3">
        <f t="shared" si="25"/>
        <v>85.773954915513329</v>
      </c>
      <c r="E48" s="3">
        <f t="shared" si="25"/>
        <v>76.030298847973341</v>
      </c>
      <c r="F48" s="3">
        <f t="shared" si="25"/>
        <v>66.510619976019569</v>
      </c>
      <c r="G48" s="3">
        <f t="shared" si="25"/>
        <v>56.42991599943069</v>
      </c>
      <c r="H48" s="3">
        <f t="shared" si="25"/>
        <v>46.672027929197291</v>
      </c>
      <c r="I48" s="3">
        <f t="shared" si="25"/>
        <v>36.284224558751291</v>
      </c>
      <c r="J48" s="3">
        <f t="shared" si="25"/>
        <v>26.198281744662989</v>
      </c>
      <c r="K48" s="3">
        <f t="shared" si="25"/>
        <v>15.655045219142005</v>
      </c>
      <c r="L48" s="3">
        <f t="shared" si="24"/>
        <v>5.270354955449454</v>
      </c>
      <c r="N48" s="3">
        <f t="shared" si="26"/>
        <v>5.198210979007456E-2</v>
      </c>
      <c r="O48" s="3">
        <f t="shared" si="27"/>
        <v>-7.4219901670076638E-2</v>
      </c>
      <c r="P48" s="3">
        <f t="shared" si="28"/>
        <v>0.23238386864883864</v>
      </c>
      <c r="Q48" s="3">
        <f t="shared" si="29"/>
        <v>-0.14975729391612447</v>
      </c>
      <c r="R48" s="3">
        <f t="shared" si="30"/>
        <v>0.32864123598628225</v>
      </c>
      <c r="S48" s="3">
        <f t="shared" si="31"/>
        <v>-0.17305861243935539</v>
      </c>
      <c r="T48" s="3">
        <f t="shared" si="32"/>
        <v>0.30127406422632674</v>
      </c>
      <c r="U48" s="3">
        <f t="shared" si="33"/>
        <v>-0.12880194391835076</v>
      </c>
      <c r="V48" s="3">
        <f t="shared" si="34"/>
        <v>0.15601964720635841</v>
      </c>
      <c r="W48" s="3">
        <f t="shared" si="35"/>
        <v>-2.9744317910077811E-2</v>
      </c>
    </row>
    <row r="49" spans="2:23">
      <c r="B49">
        <f t="shared" si="22"/>
        <v>28</v>
      </c>
      <c r="C49" s="3">
        <f t="shared" si="23"/>
        <v>95.257984971837772</v>
      </c>
      <c r="D49" s="3">
        <f t="shared" si="25"/>
        <v>85.631771926293879</v>
      </c>
      <c r="E49" s="3">
        <f t="shared" si="25"/>
        <v>76.142287445766456</v>
      </c>
      <c r="F49" s="3">
        <f t="shared" si="25"/>
        <v>66.230107423702023</v>
      </c>
      <c r="G49" s="3">
        <f t="shared" si="25"/>
        <v>56.591323952608434</v>
      </c>
      <c r="H49" s="3">
        <f t="shared" si="25"/>
        <v>46.357070279090991</v>
      </c>
      <c r="I49" s="3">
        <f t="shared" si="25"/>
        <v>36.435154836930145</v>
      </c>
      <c r="J49" s="3">
        <f t="shared" si="25"/>
        <v>25.969634888946651</v>
      </c>
      <c r="K49" s="3">
        <f t="shared" si="25"/>
        <v>15.734318350056222</v>
      </c>
      <c r="L49" s="3">
        <f t="shared" si="24"/>
        <v>5.2183484063806684</v>
      </c>
      <c r="N49" s="3">
        <f t="shared" si="26"/>
        <v>-2.4739967223354142E-2</v>
      </c>
      <c r="O49" s="3">
        <f t="shared" si="27"/>
        <v>0.1421829892194495</v>
      </c>
      <c r="P49" s="3">
        <f t="shared" si="28"/>
        <v>-0.11198859779311476</v>
      </c>
      <c r="Q49" s="3">
        <f t="shared" si="29"/>
        <v>0.28051255231754624</v>
      </c>
      <c r="R49" s="3">
        <f t="shared" si="30"/>
        <v>-0.16140795317774348</v>
      </c>
      <c r="S49" s="3">
        <f t="shared" si="31"/>
        <v>0.31495765010630095</v>
      </c>
      <c r="T49" s="3">
        <f t="shared" si="32"/>
        <v>-0.15093027817885485</v>
      </c>
      <c r="U49" s="3">
        <f t="shared" si="33"/>
        <v>0.22864685571633814</v>
      </c>
      <c r="V49" s="3">
        <f t="shared" si="34"/>
        <v>-7.9273130914216949E-2</v>
      </c>
      <c r="W49" s="3">
        <f t="shared" si="35"/>
        <v>5.2006549068785546E-2</v>
      </c>
    </row>
    <row r="50" spans="2:23">
      <c r="B50">
        <f t="shared" si="22"/>
        <v>29</v>
      </c>
      <c r="C50" s="3">
        <f t="shared" si="23"/>
        <v>95.210590642097955</v>
      </c>
      <c r="D50" s="3">
        <f t="shared" si="25"/>
        <v>85.700136208802107</v>
      </c>
      <c r="E50" s="3">
        <f t="shared" si="25"/>
        <v>75.930939674997944</v>
      </c>
      <c r="F50" s="3">
        <f t="shared" si="25"/>
        <v>66.366805699187438</v>
      </c>
      <c r="G50" s="3">
        <f t="shared" si="25"/>
        <v>56.2935888513965</v>
      </c>
      <c r="H50" s="3">
        <f t="shared" si="25"/>
        <v>46.513239394769286</v>
      </c>
      <c r="I50" s="3">
        <f t="shared" si="25"/>
        <v>36.163352584018824</v>
      </c>
      <c r="J50" s="3">
        <f t="shared" si="25"/>
        <v>26.084736593493183</v>
      </c>
      <c r="K50" s="3">
        <f t="shared" si="25"/>
        <v>15.59399164766366</v>
      </c>
      <c r="L50" s="3">
        <f t="shared" si="24"/>
        <v>5.2447727833520741</v>
      </c>
      <c r="N50" s="3">
        <f t="shared" si="26"/>
        <v>4.7394329739816499E-2</v>
      </c>
      <c r="O50" s="3">
        <f t="shared" si="27"/>
        <v>-6.8364282508227348E-2</v>
      </c>
      <c r="P50" s="3">
        <f t="shared" si="28"/>
        <v>0.21134777076851208</v>
      </c>
      <c r="Q50" s="3">
        <f t="shared" si="29"/>
        <v>-0.13669827548541491</v>
      </c>
      <c r="R50" s="3">
        <f t="shared" si="30"/>
        <v>0.29773510121193425</v>
      </c>
      <c r="S50" s="3">
        <f t="shared" si="31"/>
        <v>-0.15616911567829561</v>
      </c>
      <c r="T50" s="3">
        <f t="shared" si="32"/>
        <v>0.27180225291132132</v>
      </c>
      <c r="U50" s="3">
        <f t="shared" si="33"/>
        <v>-0.11510170454653235</v>
      </c>
      <c r="V50" s="3">
        <f t="shared" si="34"/>
        <v>0.14032670239256184</v>
      </c>
      <c r="W50" s="3">
        <f t="shared" si="35"/>
        <v>-2.642437697140565E-2</v>
      </c>
    </row>
    <row r="51" spans="2:23">
      <c r="B51">
        <f t="shared" si="22"/>
        <v>30</v>
      </c>
      <c r="C51" s="3">
        <f t="shared" si="23"/>
        <v>95.233378736267369</v>
      </c>
      <c r="D51" s="3">
        <f t="shared" si="25"/>
        <v>85.570765158547943</v>
      </c>
      <c r="E51" s="3">
        <f t="shared" si="25"/>
        <v>76.03347095399478</v>
      </c>
      <c r="F51" s="3">
        <f t="shared" si="25"/>
        <v>66.112264263197218</v>
      </c>
      <c r="G51" s="3">
        <f t="shared" si="25"/>
        <v>56.440022546978369</v>
      </c>
      <c r="H51" s="3">
        <f t="shared" si="25"/>
        <v>46.228470717707658</v>
      </c>
      <c r="I51" s="3">
        <f t="shared" si="25"/>
        <v>36.298987994131231</v>
      </c>
      <c r="J51" s="3">
        <f t="shared" si="25"/>
        <v>25.878672115841244</v>
      </c>
      <c r="K51" s="3">
        <f t="shared" si="25"/>
        <v>15.664754688422628</v>
      </c>
      <c r="L51" s="3">
        <f t="shared" si="24"/>
        <v>5.1979972158878862</v>
      </c>
      <c r="N51" s="3">
        <f t="shared" si="26"/>
        <v>-2.2788094169413853E-2</v>
      </c>
      <c r="O51" s="3">
        <f t="shared" si="27"/>
        <v>0.12937105025416429</v>
      </c>
      <c r="P51" s="3">
        <f t="shared" si="28"/>
        <v>-0.10253127899683534</v>
      </c>
      <c r="Q51" s="3">
        <f t="shared" si="29"/>
        <v>0.25454143599021961</v>
      </c>
      <c r="R51" s="3">
        <f t="shared" si="30"/>
        <v>-0.14643369558186947</v>
      </c>
      <c r="S51" s="3">
        <f t="shared" si="31"/>
        <v>0.28476867706162778</v>
      </c>
      <c r="T51" s="3">
        <f t="shared" si="32"/>
        <v>-0.13563541011240687</v>
      </c>
      <c r="U51" s="3">
        <f t="shared" si="33"/>
        <v>0.20606447765193892</v>
      </c>
      <c r="V51" s="3">
        <f t="shared" si="34"/>
        <v>-7.0763040758967222E-2</v>
      </c>
      <c r="W51" s="3">
        <f t="shared" si="35"/>
        <v>4.6775567464187873E-2</v>
      </c>
    </row>
    <row r="52" spans="2:23">
      <c r="B52">
        <f t="shared" si="22"/>
        <v>31</v>
      </c>
      <c r="C52" s="3">
        <f t="shared" ref="C52:C61" si="36">(C$15*C51+C$16*D51+C$17)/C$19</f>
        <v>95.190255052849324</v>
      </c>
      <c r="D52" s="3">
        <f t="shared" si="25"/>
        <v>85.633424845131074</v>
      </c>
      <c r="E52" s="3">
        <f t="shared" si="25"/>
        <v>75.841514710872588</v>
      </c>
      <c r="F52" s="3">
        <f t="shared" si="25"/>
        <v>66.236746750486574</v>
      </c>
      <c r="G52" s="3">
        <f t="shared" si="25"/>
        <v>56.170367490452442</v>
      </c>
      <c r="H52" s="3">
        <f t="shared" si="25"/>
        <v>46.369505270554797</v>
      </c>
      <c r="I52" s="3">
        <f t="shared" si="25"/>
        <v>36.053571416774453</v>
      </c>
      <c r="J52" s="3">
        <f t="shared" si="25"/>
        <v>25.981871341276928</v>
      </c>
      <c r="K52" s="3">
        <f t="shared" si="25"/>
        <v>15.538334665864564</v>
      </c>
      <c r="L52" s="3">
        <f t="shared" ref="L52:L61" si="37">(L$15*K51+L$16*L51+L$17)/L$19</f>
        <v>5.2215848961408762</v>
      </c>
      <c r="N52" s="3">
        <f t="shared" si="26"/>
        <v>4.3123683418045289E-2</v>
      </c>
      <c r="O52" s="3">
        <f t="shared" si="27"/>
        <v>-6.2659686583131702E-2</v>
      </c>
      <c r="P52" s="3">
        <f t="shared" si="28"/>
        <v>0.19195624312219195</v>
      </c>
      <c r="Q52" s="3">
        <f t="shared" si="29"/>
        <v>-0.12448248728935596</v>
      </c>
      <c r="R52" s="3">
        <f t="shared" si="30"/>
        <v>0.26965505652592725</v>
      </c>
      <c r="S52" s="3">
        <f t="shared" si="31"/>
        <v>-0.14103455284713817</v>
      </c>
      <c r="T52" s="3">
        <f t="shared" si="32"/>
        <v>0.24541657735677802</v>
      </c>
      <c r="U52" s="3">
        <f t="shared" si="33"/>
        <v>-0.10319922543568438</v>
      </c>
      <c r="V52" s="3">
        <f t="shared" si="34"/>
        <v>0.12642002255806339</v>
      </c>
      <c r="W52" s="3">
        <f t="shared" si="35"/>
        <v>-2.3587680252989962E-2</v>
      </c>
    </row>
    <row r="53" spans="2:23">
      <c r="B53">
        <f t="shared" si="22"/>
        <v>32</v>
      </c>
      <c r="C53" s="3">
        <f t="shared" si="36"/>
        <v>95.211141615043687</v>
      </c>
      <c r="D53" s="3">
        <f t="shared" si="25"/>
        <v>85.515884881860956</v>
      </c>
      <c r="E53" s="3">
        <f t="shared" si="25"/>
        <v>75.935085797808824</v>
      </c>
      <c r="F53" s="3">
        <f t="shared" si="25"/>
        <v>66.005941100662511</v>
      </c>
      <c r="G53" s="3">
        <f t="shared" si="25"/>
        <v>56.303126010520693</v>
      </c>
      <c r="H53" s="3">
        <f t="shared" si="25"/>
        <v>46.111969453613447</v>
      </c>
      <c r="I53" s="3">
        <f t="shared" si="25"/>
        <v>36.175688305915862</v>
      </c>
      <c r="J53" s="3">
        <f t="shared" si="25"/>
        <v>25.795953041319507</v>
      </c>
      <c r="K53" s="3">
        <f t="shared" si="25"/>
        <v>15.601728118708902</v>
      </c>
      <c r="L53" s="3">
        <f t="shared" si="37"/>
        <v>5.1794448886215214</v>
      </c>
      <c r="N53" s="3">
        <f t="shared" si="26"/>
        <v>-2.0886562194363023E-2</v>
      </c>
      <c r="O53" s="3">
        <f t="shared" si="27"/>
        <v>0.11753996327011862</v>
      </c>
      <c r="P53" s="3">
        <f t="shared" si="28"/>
        <v>-9.3571086936236725E-2</v>
      </c>
      <c r="Q53" s="3">
        <f t="shared" si="29"/>
        <v>0.23080564982406315</v>
      </c>
      <c r="R53" s="3">
        <f t="shared" si="30"/>
        <v>-0.13275852006825062</v>
      </c>
      <c r="S53" s="3">
        <f t="shared" si="31"/>
        <v>0.25753581694134908</v>
      </c>
      <c r="T53" s="3">
        <f t="shared" si="32"/>
        <v>-0.1221168891414095</v>
      </c>
      <c r="U53" s="3">
        <f t="shared" si="33"/>
        <v>0.1859182999574216</v>
      </c>
      <c r="V53" s="3">
        <f t="shared" si="34"/>
        <v>-6.3393452844337617E-2</v>
      </c>
      <c r="W53" s="3">
        <f t="shared" si="35"/>
        <v>4.2140007519354761E-2</v>
      </c>
    </row>
    <row r="54" spans="2:23">
      <c r="B54">
        <f t="shared" si="22"/>
        <v>33</v>
      </c>
      <c r="C54" s="3">
        <f t="shared" si="36"/>
        <v>95.17196162728699</v>
      </c>
      <c r="D54" s="3">
        <f t="shared" si="25"/>
        <v>85.573113706426255</v>
      </c>
      <c r="E54" s="3">
        <f t="shared" si="25"/>
        <v>75.760912991261733</v>
      </c>
      <c r="F54" s="3">
        <f t="shared" si="25"/>
        <v>66.119105904164755</v>
      </c>
      <c r="G54" s="3">
        <f t="shared" si="25"/>
        <v>56.05895527713799</v>
      </c>
      <c r="H54" s="3">
        <f t="shared" si="25"/>
        <v>46.23940715821827</v>
      </c>
      <c r="I54" s="3">
        <f t="shared" si="25"/>
        <v>35.953961247466474</v>
      </c>
      <c r="J54" s="3">
        <f t="shared" si="25"/>
        <v>25.888708212312384</v>
      </c>
      <c r="K54" s="3">
        <f t="shared" si="25"/>
        <v>15.487698964970514</v>
      </c>
      <c r="L54" s="3">
        <f t="shared" si="37"/>
        <v>5.2005760395696345</v>
      </c>
      <c r="N54" s="3">
        <f t="shared" si="26"/>
        <v>3.9179987756696733E-2</v>
      </c>
      <c r="O54" s="3">
        <f t="shared" si="27"/>
        <v>-5.7228824565299874E-2</v>
      </c>
      <c r="P54" s="3">
        <f t="shared" si="28"/>
        <v>0.17417280654709089</v>
      </c>
      <c r="Q54" s="3">
        <f t="shared" si="29"/>
        <v>-0.11316480350224367</v>
      </c>
      <c r="R54" s="3">
        <f t="shared" si="30"/>
        <v>0.24417073338270256</v>
      </c>
      <c r="S54" s="3">
        <f t="shared" si="31"/>
        <v>-0.12743770460482295</v>
      </c>
      <c r="T54" s="3">
        <f t="shared" si="32"/>
        <v>0.22172705844938889</v>
      </c>
      <c r="U54" s="3">
        <f t="shared" si="33"/>
        <v>-9.2755170992877112E-2</v>
      </c>
      <c r="V54" s="3">
        <f t="shared" si="34"/>
        <v>0.11402915373838773</v>
      </c>
      <c r="W54" s="3">
        <f t="shared" si="35"/>
        <v>-2.1131150948113131E-2</v>
      </c>
    </row>
    <row r="55" spans="2:23">
      <c r="B55">
        <f t="shared" si="22"/>
        <v>34</v>
      </c>
      <c r="C55" s="3">
        <f t="shared" si="36"/>
        <v>95.191037902142099</v>
      </c>
      <c r="D55" s="3">
        <f t="shared" si="25"/>
        <v>85.466437309274369</v>
      </c>
      <c r="E55" s="3">
        <f t="shared" si="25"/>
        <v>75.846109805295512</v>
      </c>
      <c r="F55" s="3">
        <f t="shared" si="25"/>
        <v>65.909934134199858</v>
      </c>
      <c r="G55" s="3">
        <f t="shared" si="25"/>
        <v>56.179256531191513</v>
      </c>
      <c r="H55" s="3">
        <f t="shared" si="25"/>
        <v>46.006458262302232</v>
      </c>
      <c r="I55" s="3">
        <f t="shared" si="25"/>
        <v>36.064057685265325</v>
      </c>
      <c r="J55" s="3">
        <f t="shared" si="25"/>
        <v>25.720830106218493</v>
      </c>
      <c r="K55" s="3">
        <f t="shared" si="25"/>
        <v>15.54464212594101</v>
      </c>
      <c r="L55" s="3">
        <f t="shared" si="37"/>
        <v>5.162566321656838</v>
      </c>
      <c r="N55" s="3">
        <f t="shared" si="26"/>
        <v>-1.9076274855109432E-2</v>
      </c>
      <c r="O55" s="3">
        <f t="shared" si="27"/>
        <v>0.1066763971518867</v>
      </c>
      <c r="P55" s="3">
        <f t="shared" si="28"/>
        <v>-8.5196814033778878E-2</v>
      </c>
      <c r="Q55" s="3">
        <f t="shared" si="29"/>
        <v>0.20917176996489673</v>
      </c>
      <c r="R55" s="3">
        <f t="shared" si="30"/>
        <v>-0.12030125405352265</v>
      </c>
      <c r="S55" s="3">
        <f t="shared" si="31"/>
        <v>0.23294889591603862</v>
      </c>
      <c r="T55" s="3">
        <f t="shared" si="32"/>
        <v>-0.11009643779885181</v>
      </c>
      <c r="U55" s="3">
        <f t="shared" si="33"/>
        <v>0.16787810609389098</v>
      </c>
      <c r="V55" s="3">
        <f t="shared" si="34"/>
        <v>-5.694316097049601E-2</v>
      </c>
      <c r="W55" s="3">
        <f t="shared" si="35"/>
        <v>3.8009717912796503E-2</v>
      </c>
    </row>
    <row r="56" spans="2:23">
      <c r="B56">
        <f t="shared" si="22"/>
        <v>35</v>
      </c>
      <c r="C56" s="3">
        <f t="shared" si="36"/>
        <v>95.155479103091452</v>
      </c>
      <c r="D56" s="3">
        <f t="shared" si="25"/>
        <v>85.518573853718806</v>
      </c>
      <c r="E56" s="3">
        <f t="shared" si="25"/>
        <v>75.688185721737113</v>
      </c>
      <c r="F56" s="3">
        <f t="shared" si="25"/>
        <v>66.012683168243512</v>
      </c>
      <c r="G56" s="3">
        <f t="shared" si="25"/>
        <v>55.958196198251038</v>
      </c>
      <c r="H56" s="3">
        <f t="shared" si="25"/>
        <v>46.121657108228419</v>
      </c>
      <c r="I56" s="3">
        <f t="shared" si="25"/>
        <v>35.863644184260366</v>
      </c>
      <c r="J56" s="3">
        <f t="shared" si="25"/>
        <v>25.804349905603168</v>
      </c>
      <c r="K56" s="3">
        <f t="shared" si="25"/>
        <v>15.441698213937666</v>
      </c>
      <c r="L56" s="3">
        <f t="shared" si="37"/>
        <v>5.18154737531367</v>
      </c>
      <c r="N56" s="3">
        <f t="shared" si="26"/>
        <v>3.5558799050647849E-2</v>
      </c>
      <c r="O56" s="3">
        <f t="shared" si="27"/>
        <v>-5.213654444443705E-2</v>
      </c>
      <c r="P56" s="3">
        <f t="shared" si="28"/>
        <v>0.15792408355839882</v>
      </c>
      <c r="Q56" s="3">
        <f t="shared" si="29"/>
        <v>-0.10274903404365432</v>
      </c>
      <c r="R56" s="3">
        <f t="shared" si="30"/>
        <v>0.22106033294047478</v>
      </c>
      <c r="S56" s="3">
        <f t="shared" si="31"/>
        <v>-0.11519884592618723</v>
      </c>
      <c r="T56" s="3">
        <f t="shared" si="32"/>
        <v>0.20041350100495947</v>
      </c>
      <c r="U56" s="3">
        <f t="shared" si="33"/>
        <v>-8.3519799384674798E-2</v>
      </c>
      <c r="V56" s="3">
        <f t="shared" si="34"/>
        <v>0.10294391200334374</v>
      </c>
      <c r="W56" s="3">
        <f t="shared" si="35"/>
        <v>-1.8981053656832003E-2</v>
      </c>
    </row>
    <row r="57" spans="2:23">
      <c r="B57">
        <f t="shared" si="22"/>
        <v>36</v>
      </c>
      <c r="C57" s="3">
        <f t="shared" si="36"/>
        <v>95.172857951239607</v>
      </c>
      <c r="D57" s="3">
        <f t="shared" si="25"/>
        <v>85.421832412414275</v>
      </c>
      <c r="E57" s="3">
        <f t="shared" si="25"/>
        <v>75.765628510981145</v>
      </c>
      <c r="F57" s="3">
        <f t="shared" si="25"/>
        <v>65.823190959994079</v>
      </c>
      <c r="G57" s="3">
        <f t="shared" si="25"/>
        <v>56.067170138235966</v>
      </c>
      <c r="H57" s="3">
        <f t="shared" si="25"/>
        <v>45.910920191255698</v>
      </c>
      <c r="I57" s="3">
        <f t="shared" si="25"/>
        <v>35.963003506915797</v>
      </c>
      <c r="J57" s="3">
        <f t="shared" si="25"/>
        <v>25.652671199099018</v>
      </c>
      <c r="K57" s="3">
        <f t="shared" si="25"/>
        <v>15.492948640458419</v>
      </c>
      <c r="L57" s="3">
        <f t="shared" si="37"/>
        <v>5.1472327379792224</v>
      </c>
      <c r="N57" s="3">
        <f t="shared" si="26"/>
        <v>-1.7378848148155157E-2</v>
      </c>
      <c r="O57" s="3">
        <f t="shared" si="27"/>
        <v>9.674144130453044E-2</v>
      </c>
      <c r="P57" s="3">
        <f t="shared" si="28"/>
        <v>-7.7442789244031474E-2</v>
      </c>
      <c r="Q57" s="3">
        <f t="shared" si="29"/>
        <v>0.18949220824943325</v>
      </c>
      <c r="R57" s="3">
        <f t="shared" si="30"/>
        <v>-0.10897393998492788</v>
      </c>
      <c r="S57" s="3">
        <f t="shared" si="31"/>
        <v>0.21073691697272068</v>
      </c>
      <c r="T57" s="3">
        <f t="shared" si="32"/>
        <v>-9.9359322655431015E-2</v>
      </c>
      <c r="U57" s="3">
        <f t="shared" si="33"/>
        <v>0.15167870650414983</v>
      </c>
      <c r="V57" s="3">
        <f t="shared" si="34"/>
        <v>-5.1250426520752512E-2</v>
      </c>
      <c r="W57" s="3">
        <f t="shared" si="35"/>
        <v>3.4314637334447617E-2</v>
      </c>
    </row>
    <row r="58" spans="2:23">
      <c r="B58">
        <f t="shared" si="22"/>
        <v>37</v>
      </c>
      <c r="C58" s="3">
        <f t="shared" si="36"/>
        <v>95.140610804138092</v>
      </c>
      <c r="D58" s="3">
        <f t="shared" si="25"/>
        <v>85.469243231110383</v>
      </c>
      <c r="E58" s="3">
        <f t="shared" si="25"/>
        <v>75.622511686204177</v>
      </c>
      <c r="F58" s="3">
        <f t="shared" si="25"/>
        <v>65.916399324608548</v>
      </c>
      <c r="G58" s="3">
        <f t="shared" si="25"/>
        <v>55.867055575624889</v>
      </c>
      <c r="H58" s="3">
        <f t="shared" si="25"/>
        <v>46.015086822575881</v>
      </c>
      <c r="I58" s="3">
        <f t="shared" si="25"/>
        <v>35.781795695177358</v>
      </c>
      <c r="J58" s="3">
        <f t="shared" si="25"/>
        <v>25.72797607368711</v>
      </c>
      <c r="K58" s="3">
        <f t="shared" si="25"/>
        <v>15.399951968539119</v>
      </c>
      <c r="L58" s="3">
        <f t="shared" si="37"/>
        <v>5.1643162134861402</v>
      </c>
      <c r="N58" s="3">
        <f t="shared" si="26"/>
        <v>3.2247147101514884E-2</v>
      </c>
      <c r="O58" s="3">
        <f t="shared" si="27"/>
        <v>-4.7410818696107526E-2</v>
      </c>
      <c r="P58" s="3">
        <f t="shared" si="28"/>
        <v>0.14311682477696763</v>
      </c>
      <c r="Q58" s="3">
        <f t="shared" si="29"/>
        <v>-9.3208364614469019E-2</v>
      </c>
      <c r="R58" s="3">
        <f t="shared" si="30"/>
        <v>0.20011456261107696</v>
      </c>
      <c r="S58" s="3">
        <f t="shared" si="31"/>
        <v>-0.104166631320183</v>
      </c>
      <c r="T58" s="3">
        <f t="shared" si="32"/>
        <v>0.18120781173843881</v>
      </c>
      <c r="U58" s="3">
        <f t="shared" si="33"/>
        <v>-7.5304874588091764E-2</v>
      </c>
      <c r="V58" s="3">
        <f t="shared" si="34"/>
        <v>9.2996671919300056E-2</v>
      </c>
      <c r="W58" s="3">
        <f t="shared" si="35"/>
        <v>-1.70834755069178E-2</v>
      </c>
    </row>
    <row r="59" spans="2:23">
      <c r="B59">
        <f t="shared" si="22"/>
        <v>38</v>
      </c>
      <c r="C59" s="3">
        <f t="shared" si="36"/>
        <v>95.156414410370132</v>
      </c>
      <c r="D59" s="3">
        <f t="shared" ref="D59:K74" si="38">(D$15*C58+D$16*E58)/D$19</f>
        <v>85.381561245171127</v>
      </c>
      <c r="E59" s="3">
        <f t="shared" si="38"/>
        <v>75.692821277859466</v>
      </c>
      <c r="F59" s="3">
        <f t="shared" si="38"/>
        <v>65.744783630914526</v>
      </c>
      <c r="G59" s="3">
        <f t="shared" si="38"/>
        <v>55.965743073592215</v>
      </c>
      <c r="H59" s="3">
        <f t="shared" si="38"/>
        <v>45.82442563540112</v>
      </c>
      <c r="I59" s="3">
        <f t="shared" si="38"/>
        <v>35.871531448131499</v>
      </c>
      <c r="J59" s="3">
        <f t="shared" si="38"/>
        <v>25.590873831858239</v>
      </c>
      <c r="K59" s="3">
        <f t="shared" si="38"/>
        <v>15.446146143586622</v>
      </c>
      <c r="L59" s="3">
        <f t="shared" si="37"/>
        <v>5.1333173228463727</v>
      </c>
      <c r="N59" s="3">
        <f t="shared" si="26"/>
        <v>-1.5803606232040579E-2</v>
      </c>
      <c r="O59" s="3">
        <f t="shared" si="27"/>
        <v>8.7681985939255469E-2</v>
      </c>
      <c r="P59" s="3">
        <f t="shared" si="28"/>
        <v>-7.0309591655288273E-2</v>
      </c>
      <c r="Q59" s="3">
        <f t="shared" si="29"/>
        <v>0.1716156936940223</v>
      </c>
      <c r="R59" s="3">
        <f t="shared" si="30"/>
        <v>-9.868749796732601E-2</v>
      </c>
      <c r="S59" s="3">
        <f t="shared" si="31"/>
        <v>0.19066118717476144</v>
      </c>
      <c r="T59" s="3">
        <f t="shared" si="32"/>
        <v>-8.9735752954140935E-2</v>
      </c>
      <c r="U59" s="3">
        <f t="shared" si="33"/>
        <v>0.13710224182887032</v>
      </c>
      <c r="V59" s="3">
        <f t="shared" si="34"/>
        <v>-4.619417504750345E-2</v>
      </c>
      <c r="W59" s="3">
        <f t="shared" si="35"/>
        <v>3.0998890639767573E-2</v>
      </c>
    </row>
    <row r="60" spans="2:23">
      <c r="B60">
        <f t="shared" si="22"/>
        <v>39</v>
      </c>
      <c r="C60" s="3">
        <f t="shared" si="36"/>
        <v>95.127187081723704</v>
      </c>
      <c r="D60" s="3">
        <f t="shared" si="38"/>
        <v>85.424617844114806</v>
      </c>
      <c r="E60" s="3">
        <f t="shared" si="38"/>
        <v>75.563172438042827</v>
      </c>
      <c r="F60" s="3">
        <f t="shared" si="38"/>
        <v>65.829282175725851</v>
      </c>
      <c r="G60" s="3">
        <f t="shared" si="38"/>
        <v>55.784604633157826</v>
      </c>
      <c r="H60" s="3">
        <f t="shared" si="38"/>
        <v>45.918637260861857</v>
      </c>
      <c r="I60" s="3">
        <f t="shared" si="38"/>
        <v>35.70764973362968</v>
      </c>
      <c r="J60" s="3">
        <f t="shared" si="38"/>
        <v>25.658838795859062</v>
      </c>
      <c r="K60" s="3">
        <f t="shared" si="38"/>
        <v>15.362095577352306</v>
      </c>
      <c r="L60" s="3">
        <f t="shared" si="37"/>
        <v>5.1487153811955411</v>
      </c>
      <c r="N60" s="3">
        <f t="shared" si="26"/>
        <v>2.9227328646427964E-2</v>
      </c>
      <c r="O60" s="3">
        <f t="shared" si="27"/>
        <v>-4.3056598943678637E-2</v>
      </c>
      <c r="P60" s="3">
        <f t="shared" si="28"/>
        <v>0.12964883981663888</v>
      </c>
      <c r="Q60" s="3">
        <f t="shared" si="29"/>
        <v>-8.4498544811324905E-2</v>
      </c>
      <c r="R60" s="3">
        <f t="shared" si="30"/>
        <v>0.18113844043438831</v>
      </c>
      <c r="S60" s="3">
        <f t="shared" si="31"/>
        <v>-9.4211625460737025E-2</v>
      </c>
      <c r="T60" s="3">
        <f t="shared" si="32"/>
        <v>0.16388171450181943</v>
      </c>
      <c r="U60" s="3">
        <f t="shared" si="33"/>
        <v>-6.7964964000822192E-2</v>
      </c>
      <c r="V60" s="3">
        <f t="shared" si="34"/>
        <v>8.4050566234315838E-2</v>
      </c>
      <c r="W60" s="3">
        <f t="shared" si="35"/>
        <v>-1.5398058349168409E-2</v>
      </c>
    </row>
    <row r="61" spans="2:23">
      <c r="B61">
        <f t="shared" si="22"/>
        <v>40</v>
      </c>
      <c r="C61" s="3">
        <f t="shared" si="36"/>
        <v>95.141539281371607</v>
      </c>
      <c r="D61" s="3">
        <f t="shared" si="38"/>
        <v>85.345179759883266</v>
      </c>
      <c r="E61" s="3">
        <f t="shared" si="38"/>
        <v>75.626950009920321</v>
      </c>
      <c r="F61" s="3">
        <f t="shared" si="38"/>
        <v>65.673888535600327</v>
      </c>
      <c r="G61" s="3">
        <f t="shared" si="38"/>
        <v>55.873959718293847</v>
      </c>
      <c r="H61" s="3">
        <f t="shared" si="38"/>
        <v>45.746127183393753</v>
      </c>
      <c r="I61" s="3">
        <f t="shared" si="38"/>
        <v>35.788738028360456</v>
      </c>
      <c r="J61" s="3">
        <f t="shared" si="38"/>
        <v>25.534872655490993</v>
      </c>
      <c r="K61" s="3">
        <f t="shared" si="38"/>
        <v>15.403777088527301</v>
      </c>
      <c r="L61" s="3">
        <f t="shared" si="37"/>
        <v>5.1206985257841025</v>
      </c>
      <c r="N61" s="3">
        <f t="shared" si="26"/>
        <v>-1.4352199647902353E-2</v>
      </c>
      <c r="O61" s="3">
        <f t="shared" si="27"/>
        <v>7.9438084231540529E-2</v>
      </c>
      <c r="P61" s="3">
        <f t="shared" si="28"/>
        <v>-6.3777571877494665E-2</v>
      </c>
      <c r="Q61" s="3">
        <f t="shared" si="29"/>
        <v>0.15539364012552426</v>
      </c>
      <c r="R61" s="3">
        <f t="shared" si="30"/>
        <v>-8.9355085136020307E-2</v>
      </c>
      <c r="S61" s="3">
        <f t="shared" si="31"/>
        <v>0.17251007746810387</v>
      </c>
      <c r="T61" s="3">
        <f t="shared" si="32"/>
        <v>-8.1088294730776056E-2</v>
      </c>
      <c r="U61" s="3">
        <f t="shared" si="33"/>
        <v>0.12396614036806852</v>
      </c>
      <c r="V61" s="3">
        <f t="shared" si="34"/>
        <v>-4.1681511174994412E-2</v>
      </c>
      <c r="W61" s="3">
        <f t="shared" si="35"/>
        <v>2.8016855411438613E-2</v>
      </c>
    </row>
    <row r="62" spans="2:23">
      <c r="B62">
        <f t="shared" ref="B62:B73" si="39">B61+1</f>
        <v>41</v>
      </c>
      <c r="C62" s="3">
        <f t="shared" ref="C62:C73" si="40">(C$15*C61+C$16*D61+C$17)/C$19</f>
        <v>95.115059919961098</v>
      </c>
      <c r="D62" s="3">
        <f t="shared" si="38"/>
        <v>85.384244645645964</v>
      </c>
      <c r="E62" s="3">
        <f t="shared" si="38"/>
        <v>75.509534147741789</v>
      </c>
      <c r="F62" s="3">
        <f t="shared" si="38"/>
        <v>65.750454864107084</v>
      </c>
      <c r="G62" s="3">
        <f t="shared" si="38"/>
        <v>55.710007859497047</v>
      </c>
      <c r="H62" s="3">
        <f t="shared" si="38"/>
        <v>45.831348873327151</v>
      </c>
      <c r="I62" s="3">
        <f t="shared" si="38"/>
        <v>35.640499919442377</v>
      </c>
      <c r="J62" s="3">
        <f t="shared" si="38"/>
        <v>25.596257558443877</v>
      </c>
      <c r="K62" s="3">
        <f t="shared" si="38"/>
        <v>15.32778559063755</v>
      </c>
      <c r="L62" s="3">
        <f t="shared" ref="L62:L73" si="41">(L$15*K61+L$16*L61+L$17)/L$19</f>
        <v>5.1345923628424339</v>
      </c>
      <c r="N62" s="3">
        <f t="shared" ref="N62:N73" si="42">C61-C62</f>
        <v>2.6479361410508773E-2</v>
      </c>
      <c r="O62" s="3">
        <f t="shared" ref="O62:O73" si="43">D61-D62</f>
        <v>-3.9064885762698509E-2</v>
      </c>
      <c r="P62" s="3">
        <f t="shared" ref="P62:P73" si="44">E61-E62</f>
        <v>0.11741586217853239</v>
      </c>
      <c r="Q62" s="3">
        <f t="shared" ref="Q62:Q73" si="45">F61-F62</f>
        <v>-7.6566328506757486E-2</v>
      </c>
      <c r="R62" s="3">
        <f t="shared" ref="R62:R73" si="46">G61-G62</f>
        <v>0.16395185879679985</v>
      </c>
      <c r="S62" s="3">
        <f t="shared" ref="S62:S73" si="47">H61-H62</f>
        <v>-8.5221689933398181E-2</v>
      </c>
      <c r="T62" s="3">
        <f t="shared" ref="T62:T73" si="48">I61-I62</f>
        <v>0.14823810891807909</v>
      </c>
      <c r="U62" s="3">
        <f t="shared" ref="U62:U73" si="49">J61-J62</f>
        <v>-6.1384902952884346E-2</v>
      </c>
      <c r="V62" s="3">
        <f t="shared" ref="V62:V73" si="50">K61-K62</f>
        <v>7.5991497889750903E-2</v>
      </c>
      <c r="W62" s="3">
        <f t="shared" ref="W62:W73" si="51">L61-L62</f>
        <v>-1.3893837058331471E-2</v>
      </c>
    </row>
    <row r="63" spans="2:23">
      <c r="B63">
        <f t="shared" si="39"/>
        <v>42</v>
      </c>
      <c r="C63" s="3">
        <f t="shared" si="40"/>
        <v>95.12808154854865</v>
      </c>
      <c r="D63" s="3">
        <f t="shared" si="38"/>
        <v>85.312297033851436</v>
      </c>
      <c r="E63" s="3">
        <f t="shared" si="38"/>
        <v>75.567349754876517</v>
      </c>
      <c r="F63" s="3">
        <f t="shared" si="38"/>
        <v>65.609771003619414</v>
      </c>
      <c r="G63" s="3">
        <f t="shared" si="38"/>
        <v>55.790901868717114</v>
      </c>
      <c r="H63" s="3">
        <f t="shared" si="38"/>
        <v>45.675253889469715</v>
      </c>
      <c r="I63" s="3">
        <f t="shared" si="38"/>
        <v>35.713803215885513</v>
      </c>
      <c r="J63" s="3">
        <f t="shared" si="38"/>
        <v>25.484142755039965</v>
      </c>
      <c r="K63" s="3">
        <f t="shared" si="38"/>
        <v>15.365424960643157</v>
      </c>
      <c r="L63" s="3">
        <f t="shared" si="41"/>
        <v>5.10926186354585</v>
      </c>
      <c r="N63" s="3">
        <f t="shared" si="42"/>
        <v>-1.3021628587551959E-2</v>
      </c>
      <c r="O63" s="3">
        <f t="shared" si="43"/>
        <v>7.1947611794527688E-2</v>
      </c>
      <c r="P63" s="3">
        <f t="shared" si="44"/>
        <v>-5.7815607134727998E-2</v>
      </c>
      <c r="Q63" s="3">
        <f t="shared" si="45"/>
        <v>0.14068386048766968</v>
      </c>
      <c r="R63" s="3">
        <f t="shared" si="46"/>
        <v>-8.0894009220067176E-2</v>
      </c>
      <c r="S63" s="3">
        <f t="shared" si="47"/>
        <v>0.15609498385743592</v>
      </c>
      <c r="T63" s="3">
        <f t="shared" si="48"/>
        <v>-7.3303296443135935E-2</v>
      </c>
      <c r="U63" s="3">
        <f t="shared" si="49"/>
        <v>0.11211480340391233</v>
      </c>
      <c r="V63" s="3">
        <f t="shared" si="50"/>
        <v>-3.763937000560702E-2</v>
      </c>
      <c r="W63" s="3">
        <f t="shared" si="51"/>
        <v>2.533049929658393E-2</v>
      </c>
    </row>
    <row r="64" spans="2:23">
      <c r="B64">
        <f t="shared" si="39"/>
        <v>43</v>
      </c>
      <c r="C64" s="3">
        <f t="shared" si="40"/>
        <v>95.104099011283807</v>
      </c>
      <c r="D64" s="3">
        <f t="shared" si="38"/>
        <v>85.347715651712591</v>
      </c>
      <c r="E64" s="3">
        <f t="shared" si="38"/>
        <v>75.461034018735432</v>
      </c>
      <c r="F64" s="3">
        <f t="shared" si="38"/>
        <v>65.679125811796823</v>
      </c>
      <c r="G64" s="3">
        <f t="shared" si="38"/>
        <v>55.642512446544558</v>
      </c>
      <c r="H64" s="3">
        <f t="shared" si="38"/>
        <v>45.752352542301317</v>
      </c>
      <c r="I64" s="3">
        <f t="shared" si="38"/>
        <v>35.579698322254842</v>
      </c>
      <c r="J64" s="3">
        <f t="shared" si="38"/>
        <v>25.539614088264337</v>
      </c>
      <c r="K64" s="3">
        <f t="shared" si="38"/>
        <v>15.296702309292908</v>
      </c>
      <c r="L64" s="3">
        <f t="shared" si="41"/>
        <v>5.1218083202143854</v>
      </c>
      <c r="N64" s="3">
        <f t="shared" si="42"/>
        <v>2.3982537264842563E-2</v>
      </c>
      <c r="O64" s="3">
        <f t="shared" si="43"/>
        <v>-3.5418617861154189E-2</v>
      </c>
      <c r="P64" s="3">
        <f t="shared" si="44"/>
        <v>0.10631573614108447</v>
      </c>
      <c r="Q64" s="3">
        <f t="shared" si="45"/>
        <v>-6.9354808177408245E-2</v>
      </c>
      <c r="R64" s="3">
        <f t="shared" si="46"/>
        <v>0.14838942217255635</v>
      </c>
      <c r="S64" s="3">
        <f t="shared" si="47"/>
        <v>-7.7098652831601555E-2</v>
      </c>
      <c r="T64" s="3">
        <f t="shared" si="48"/>
        <v>0.13410489363067057</v>
      </c>
      <c r="U64" s="3">
        <f t="shared" si="49"/>
        <v>-5.5471333224371477E-2</v>
      </c>
      <c r="V64" s="3">
        <f t="shared" si="50"/>
        <v>6.8722651350249464E-2</v>
      </c>
      <c r="W64" s="3">
        <f t="shared" si="51"/>
        <v>-1.2546456668535377E-2</v>
      </c>
    </row>
    <row r="65" spans="2:23">
      <c r="B65">
        <f t="shared" si="39"/>
        <v>44</v>
      </c>
      <c r="C65" s="3">
        <f t="shared" si="40"/>
        <v>95.115905217237525</v>
      </c>
      <c r="D65" s="3">
        <f t="shared" si="38"/>
        <v>85.28256651500962</v>
      </c>
      <c r="E65" s="3">
        <f t="shared" si="38"/>
        <v>75.513420731754707</v>
      </c>
      <c r="F65" s="3">
        <f t="shared" si="38"/>
        <v>65.551773232639988</v>
      </c>
      <c r="G65" s="3">
        <f t="shared" si="38"/>
        <v>55.715739177049066</v>
      </c>
      <c r="H65" s="3">
        <f t="shared" si="38"/>
        <v>45.6111053843997</v>
      </c>
      <c r="I65" s="3">
        <f t="shared" si="38"/>
        <v>35.645983315282827</v>
      </c>
      <c r="J65" s="3">
        <f t="shared" si="38"/>
        <v>25.438200315773877</v>
      </c>
      <c r="K65" s="3">
        <f t="shared" si="38"/>
        <v>15.330711204239361</v>
      </c>
      <c r="L65" s="3">
        <f t="shared" si="41"/>
        <v>5.0989007697643025</v>
      </c>
      <c r="N65" s="3">
        <f t="shared" si="42"/>
        <v>-1.1806205953718063E-2</v>
      </c>
      <c r="O65" s="3">
        <f t="shared" si="43"/>
        <v>6.5149136702970623E-2</v>
      </c>
      <c r="P65" s="3">
        <f t="shared" si="44"/>
        <v>-5.2386713019274112E-2</v>
      </c>
      <c r="Q65" s="3">
        <f t="shared" si="45"/>
        <v>0.12735257915683462</v>
      </c>
      <c r="R65" s="3">
        <f t="shared" si="46"/>
        <v>-7.3226730504508453E-2</v>
      </c>
      <c r="S65" s="3">
        <f t="shared" si="47"/>
        <v>0.14124715790161702</v>
      </c>
      <c r="T65" s="3">
        <f t="shared" si="48"/>
        <v>-6.628499302798474E-2</v>
      </c>
      <c r="U65" s="3">
        <f t="shared" si="49"/>
        <v>0.10141377249046002</v>
      </c>
      <c r="V65" s="3">
        <f t="shared" si="50"/>
        <v>-3.4008894946452983E-2</v>
      </c>
      <c r="W65" s="3">
        <f t="shared" si="51"/>
        <v>2.2907550450082859E-2</v>
      </c>
    </row>
    <row r="66" spans="2:23">
      <c r="B66">
        <f t="shared" si="39"/>
        <v>45</v>
      </c>
      <c r="C66" s="3">
        <f t="shared" si="40"/>
        <v>95.094188838336535</v>
      </c>
      <c r="D66" s="3">
        <f t="shared" si="38"/>
        <v>85.314662974496116</v>
      </c>
      <c r="E66" s="3">
        <f t="shared" si="38"/>
        <v>75.417169873824804</v>
      </c>
      <c r="F66" s="3">
        <f t="shared" si="38"/>
        <v>65.61457995440189</v>
      </c>
      <c r="G66" s="3">
        <f t="shared" si="38"/>
        <v>55.581439308519847</v>
      </c>
      <c r="H66" s="3">
        <f t="shared" si="38"/>
        <v>45.680861246165946</v>
      </c>
      <c r="I66" s="3">
        <f t="shared" si="38"/>
        <v>35.524652850086788</v>
      </c>
      <c r="J66" s="3">
        <f t="shared" si="38"/>
        <v>25.488347259761092</v>
      </c>
      <c r="K66" s="3">
        <f t="shared" si="38"/>
        <v>15.268550542769091</v>
      </c>
      <c r="L66" s="3">
        <f t="shared" si="41"/>
        <v>5.1102370680797868</v>
      </c>
      <c r="N66" s="3">
        <f t="shared" si="42"/>
        <v>2.1716378900990208E-2</v>
      </c>
      <c r="O66" s="3">
        <f t="shared" si="43"/>
        <v>-3.2096459486496087E-2</v>
      </c>
      <c r="P66" s="3">
        <f t="shared" si="44"/>
        <v>9.6250857929902622E-2</v>
      </c>
      <c r="Q66" s="3">
        <f t="shared" si="45"/>
        <v>-6.280672176190194E-2</v>
      </c>
      <c r="R66" s="3">
        <f t="shared" si="46"/>
        <v>0.13429986852921871</v>
      </c>
      <c r="S66" s="3">
        <f t="shared" si="47"/>
        <v>-6.9755861766246596E-2</v>
      </c>
      <c r="T66" s="3">
        <f t="shared" si="48"/>
        <v>0.12133046519603852</v>
      </c>
      <c r="U66" s="3">
        <f t="shared" si="49"/>
        <v>-5.0146943987215309E-2</v>
      </c>
      <c r="V66" s="3">
        <f t="shared" si="50"/>
        <v>6.2160661470269218E-2</v>
      </c>
      <c r="W66" s="3">
        <f t="shared" si="51"/>
        <v>-1.1336298315484328E-2</v>
      </c>
    </row>
    <row r="67" spans="2:23">
      <c r="B67">
        <f t="shared" si="39"/>
        <v>46</v>
      </c>
      <c r="C67" s="3">
        <f t="shared" si="40"/>
        <v>95.104887658165367</v>
      </c>
      <c r="D67" s="3">
        <f t="shared" si="38"/>
        <v>85.255679356080663</v>
      </c>
      <c r="E67" s="3">
        <f t="shared" si="38"/>
        <v>75.46462146444901</v>
      </c>
      <c r="F67" s="3">
        <f t="shared" si="38"/>
        <v>65.499304591172333</v>
      </c>
      <c r="G67" s="3">
        <f t="shared" si="38"/>
        <v>55.647720600283925</v>
      </c>
      <c r="H67" s="3">
        <f t="shared" si="38"/>
        <v>45.553046079303314</v>
      </c>
      <c r="I67" s="3">
        <f t="shared" si="38"/>
        <v>35.584604252963516</v>
      </c>
      <c r="J67" s="3">
        <f t="shared" si="38"/>
        <v>25.39660169642794</v>
      </c>
      <c r="K67" s="3">
        <f t="shared" si="38"/>
        <v>15.299292163920441</v>
      </c>
      <c r="L67" s="3">
        <f t="shared" si="41"/>
        <v>5.0895168475896968</v>
      </c>
      <c r="N67" s="3">
        <f t="shared" si="42"/>
        <v>-1.0698819828832029E-2</v>
      </c>
      <c r="O67" s="3">
        <f t="shared" si="43"/>
        <v>5.898361841545352E-2</v>
      </c>
      <c r="P67" s="3">
        <f t="shared" si="44"/>
        <v>-4.7451590624206119E-2</v>
      </c>
      <c r="Q67" s="3">
        <f t="shared" si="45"/>
        <v>0.11527536322955712</v>
      </c>
      <c r="R67" s="3">
        <f t="shared" si="46"/>
        <v>-6.6281291764077821E-2</v>
      </c>
      <c r="S67" s="3">
        <f t="shared" si="47"/>
        <v>0.12781516686263217</v>
      </c>
      <c r="T67" s="3">
        <f t="shared" si="48"/>
        <v>-5.99514028767274E-2</v>
      </c>
      <c r="U67" s="3">
        <f t="shared" si="49"/>
        <v>9.1745563333152091E-2</v>
      </c>
      <c r="V67" s="3">
        <f t="shared" si="50"/>
        <v>-3.0741621151349818E-2</v>
      </c>
      <c r="W67" s="3">
        <f t="shared" si="51"/>
        <v>2.0720220490090036E-2</v>
      </c>
    </row>
    <row r="68" spans="2:23">
      <c r="B68">
        <f t="shared" si="39"/>
        <v>47</v>
      </c>
      <c r="C68" s="3">
        <f t="shared" si="40"/>
        <v>95.085226452026902</v>
      </c>
      <c r="D68" s="3">
        <f t="shared" si="38"/>
        <v>85.284754561307182</v>
      </c>
      <c r="E68" s="3">
        <f t="shared" si="38"/>
        <v>75.377491973626505</v>
      </c>
      <c r="F68" s="3">
        <f t="shared" si="38"/>
        <v>65.556171032366464</v>
      </c>
      <c r="G68" s="3">
        <f t="shared" si="38"/>
        <v>55.526175335237824</v>
      </c>
      <c r="H68" s="3">
        <f t="shared" si="38"/>
        <v>45.616162426623717</v>
      </c>
      <c r="I68" s="3">
        <f t="shared" si="38"/>
        <v>35.474823887865625</v>
      </c>
      <c r="J68" s="3">
        <f t="shared" si="38"/>
        <v>25.441948208441978</v>
      </c>
      <c r="K68" s="3">
        <f t="shared" si="38"/>
        <v>15.243059272008818</v>
      </c>
      <c r="L68" s="3">
        <f t="shared" si="41"/>
        <v>5.099764054640147</v>
      </c>
      <c r="N68" s="3">
        <f t="shared" si="42"/>
        <v>1.9661206138465559E-2</v>
      </c>
      <c r="O68" s="3">
        <f t="shared" si="43"/>
        <v>-2.9075205226519074E-2</v>
      </c>
      <c r="P68" s="3">
        <f t="shared" si="44"/>
        <v>8.7129490822505318E-2</v>
      </c>
      <c r="Q68" s="3">
        <f t="shared" si="45"/>
        <v>-5.6866441194131312E-2</v>
      </c>
      <c r="R68" s="3">
        <f t="shared" si="46"/>
        <v>0.12154526504610175</v>
      </c>
      <c r="S68" s="3">
        <f t="shared" si="47"/>
        <v>-6.311634732040261E-2</v>
      </c>
      <c r="T68" s="3">
        <f t="shared" si="48"/>
        <v>0.10978036509789035</v>
      </c>
      <c r="U68" s="3">
        <f t="shared" si="49"/>
        <v>-4.5346512014038609E-2</v>
      </c>
      <c r="V68" s="3">
        <f t="shared" si="50"/>
        <v>5.6232891911623284E-2</v>
      </c>
      <c r="W68" s="3">
        <f t="shared" si="51"/>
        <v>-1.0247207050450235E-2</v>
      </c>
    </row>
    <row r="69" spans="2:23">
      <c r="B69">
        <f t="shared" si="39"/>
        <v>48</v>
      </c>
      <c r="C69" s="3">
        <f t="shared" si="40"/>
        <v>95.094918187102394</v>
      </c>
      <c r="D69" s="3">
        <f t="shared" si="38"/>
        <v>85.231359212826703</v>
      </c>
      <c r="E69" s="3">
        <f t="shared" si="38"/>
        <v>75.420462796836816</v>
      </c>
      <c r="F69" s="3">
        <f t="shared" si="38"/>
        <v>65.451833654432164</v>
      </c>
      <c r="G69" s="3">
        <f t="shared" si="38"/>
        <v>55.586166729495083</v>
      </c>
      <c r="H69" s="3">
        <f t="shared" si="38"/>
        <v>45.500499611551724</v>
      </c>
      <c r="I69" s="3">
        <f t="shared" si="38"/>
        <v>35.529055317532844</v>
      </c>
      <c r="J69" s="3">
        <f t="shared" si="38"/>
        <v>25.35894157993722</v>
      </c>
      <c r="K69" s="3">
        <f t="shared" si="38"/>
        <v>15.270856131541063</v>
      </c>
      <c r="L69" s="3">
        <f t="shared" si="41"/>
        <v>5.0810197573362732</v>
      </c>
      <c r="N69" s="3">
        <f t="shared" si="42"/>
        <v>-9.6917350754921472E-3</v>
      </c>
      <c r="O69" s="3">
        <f t="shared" si="43"/>
        <v>5.3395348480478333E-2</v>
      </c>
      <c r="P69" s="3">
        <f t="shared" si="44"/>
        <v>-4.2970823210310982E-2</v>
      </c>
      <c r="Q69" s="3">
        <f t="shared" si="45"/>
        <v>0.10433737793429998</v>
      </c>
      <c r="R69" s="3">
        <f t="shared" si="46"/>
        <v>-5.9991394257259856E-2</v>
      </c>
      <c r="S69" s="3">
        <f t="shared" si="47"/>
        <v>0.1156628150719925</v>
      </c>
      <c r="T69" s="3">
        <f t="shared" si="48"/>
        <v>-5.4231429667218833E-2</v>
      </c>
      <c r="U69" s="3">
        <f t="shared" si="49"/>
        <v>8.3006628504758595E-2</v>
      </c>
      <c r="V69" s="3">
        <f t="shared" si="50"/>
        <v>-2.7796859532244866E-2</v>
      </c>
      <c r="W69" s="3">
        <f t="shared" si="51"/>
        <v>1.8744297303873836E-2</v>
      </c>
    </row>
    <row r="70" spans="2:23">
      <c r="B70">
        <f t="shared" si="39"/>
        <v>49</v>
      </c>
      <c r="C70" s="3">
        <f t="shared" si="40"/>
        <v>95.077119737608896</v>
      </c>
      <c r="D70" s="3">
        <f t="shared" si="38"/>
        <v>85.257690491969612</v>
      </c>
      <c r="E70" s="3">
        <f t="shared" si="38"/>
        <v>75.341596433629434</v>
      </c>
      <c r="F70" s="3">
        <f t="shared" si="38"/>
        <v>65.503314763165946</v>
      </c>
      <c r="G70" s="3">
        <f t="shared" si="38"/>
        <v>55.476166632991941</v>
      </c>
      <c r="H70" s="3">
        <f t="shared" si="38"/>
        <v>45.557611023513964</v>
      </c>
      <c r="I70" s="3">
        <f t="shared" si="38"/>
        <v>35.42972059574447</v>
      </c>
      <c r="J70" s="3">
        <f t="shared" si="38"/>
        <v>25.399955724536955</v>
      </c>
      <c r="K70" s="3">
        <f t="shared" si="38"/>
        <v>15.219980668636747</v>
      </c>
      <c r="L70" s="3">
        <f t="shared" si="41"/>
        <v>5.0902853771803542</v>
      </c>
      <c r="N70" s="3">
        <f t="shared" si="42"/>
        <v>1.7798449493497515E-2</v>
      </c>
      <c r="O70" s="3">
        <f t="shared" si="43"/>
        <v>-2.633127914290867E-2</v>
      </c>
      <c r="P70" s="3">
        <f t="shared" si="44"/>
        <v>7.8866363207382051E-2</v>
      </c>
      <c r="Q70" s="3">
        <f t="shared" si="45"/>
        <v>-5.1481108733781866E-2</v>
      </c>
      <c r="R70" s="3">
        <f t="shared" si="46"/>
        <v>0.11000009650314269</v>
      </c>
      <c r="S70" s="3">
        <f t="shared" si="47"/>
        <v>-5.7111411962239345E-2</v>
      </c>
      <c r="T70" s="3">
        <f t="shared" si="48"/>
        <v>9.933472178837377E-2</v>
      </c>
      <c r="U70" s="3">
        <f t="shared" si="49"/>
        <v>-4.1014144599735403E-2</v>
      </c>
      <c r="V70" s="3">
        <f t="shared" si="50"/>
        <v>5.0875462904315327E-2</v>
      </c>
      <c r="W70" s="3">
        <f t="shared" si="51"/>
        <v>-9.26561984408103E-3</v>
      </c>
    </row>
    <row r="71" spans="2:23">
      <c r="B71">
        <f t="shared" si="39"/>
        <v>50</v>
      </c>
      <c r="C71" s="3">
        <f t="shared" si="40"/>
        <v>95.085896830656537</v>
      </c>
      <c r="D71" s="3">
        <f t="shared" si="38"/>
        <v>85.209358085619172</v>
      </c>
      <c r="E71" s="3">
        <f t="shared" si="38"/>
        <v>75.380502627567779</v>
      </c>
      <c r="F71" s="3">
        <f t="shared" si="38"/>
        <v>65.408881533310677</v>
      </c>
      <c r="G71" s="3">
        <f t="shared" si="38"/>
        <v>55.530462893339951</v>
      </c>
      <c r="H71" s="3">
        <f t="shared" si="38"/>
        <v>45.452943614368209</v>
      </c>
      <c r="I71" s="3">
        <f t="shared" si="38"/>
        <v>35.478783374025461</v>
      </c>
      <c r="J71" s="3">
        <f t="shared" si="38"/>
        <v>25.324850632190611</v>
      </c>
      <c r="K71" s="3">
        <f t="shared" si="38"/>
        <v>15.245120550858655</v>
      </c>
      <c r="L71" s="3">
        <f t="shared" si="41"/>
        <v>5.0733268895455828</v>
      </c>
      <c r="N71" s="3">
        <f t="shared" si="42"/>
        <v>-8.7770930476409603E-3</v>
      </c>
      <c r="O71" s="3">
        <f t="shared" si="43"/>
        <v>4.8332406350439783E-2</v>
      </c>
      <c r="P71" s="3">
        <f t="shared" si="44"/>
        <v>-3.8906193938345268E-2</v>
      </c>
      <c r="Q71" s="3">
        <f t="shared" si="45"/>
        <v>9.4433229855269474E-2</v>
      </c>
      <c r="R71" s="3">
        <f t="shared" si="46"/>
        <v>-5.4296260348010605E-2</v>
      </c>
      <c r="S71" s="3">
        <f t="shared" si="47"/>
        <v>0.10466740914575468</v>
      </c>
      <c r="T71" s="3">
        <f t="shared" si="48"/>
        <v>-4.9062778280990926E-2</v>
      </c>
      <c r="U71" s="3">
        <f t="shared" si="49"/>
        <v>7.5105092346344549E-2</v>
      </c>
      <c r="V71" s="3">
        <f t="shared" si="50"/>
        <v>-2.5139882221907328E-2</v>
      </c>
      <c r="W71" s="3">
        <f t="shared" si="51"/>
        <v>1.695848763477148E-2</v>
      </c>
    </row>
    <row r="72" spans="2:23">
      <c r="B72">
        <f t="shared" si="39"/>
        <v>51</v>
      </c>
      <c r="C72" s="3">
        <f t="shared" si="40"/>
        <v>95.069786028539724</v>
      </c>
      <c r="D72" s="3">
        <f t="shared" si="38"/>
        <v>85.233199729112158</v>
      </c>
      <c r="E72" s="3">
        <f t="shared" si="38"/>
        <v>75.309119809464931</v>
      </c>
      <c r="F72" s="3">
        <f t="shared" si="38"/>
        <v>65.455482760453862</v>
      </c>
      <c r="G72" s="3">
        <f t="shared" si="38"/>
        <v>55.430912573839443</v>
      </c>
      <c r="H72" s="3">
        <f t="shared" si="38"/>
        <v>45.504623133682706</v>
      </c>
      <c r="I72" s="3">
        <f t="shared" si="38"/>
        <v>35.388897123279413</v>
      </c>
      <c r="J72" s="3">
        <f t="shared" si="38"/>
        <v>25.361951962442056</v>
      </c>
      <c r="K72" s="3">
        <f t="shared" si="38"/>
        <v>15.199088760868097</v>
      </c>
      <c r="L72" s="3">
        <f t="shared" si="41"/>
        <v>5.0817068502862188</v>
      </c>
      <c r="N72" s="3">
        <f t="shared" si="42"/>
        <v>1.6110802116813261E-2</v>
      </c>
      <c r="O72" s="3">
        <f t="shared" si="43"/>
        <v>-2.3841643492986009E-2</v>
      </c>
      <c r="P72" s="3">
        <f t="shared" si="44"/>
        <v>7.1382818102847523E-2</v>
      </c>
      <c r="Q72" s="3">
        <f t="shared" si="45"/>
        <v>-4.6601227143185042E-2</v>
      </c>
      <c r="R72" s="3">
        <f t="shared" si="46"/>
        <v>9.9550319500508522E-2</v>
      </c>
      <c r="S72" s="3">
        <f t="shared" si="47"/>
        <v>-5.1679519314497213E-2</v>
      </c>
      <c r="T72" s="3">
        <f t="shared" si="48"/>
        <v>8.9886250746047835E-2</v>
      </c>
      <c r="U72" s="3">
        <f t="shared" si="49"/>
        <v>-3.7101330251445575E-2</v>
      </c>
      <c r="V72" s="3">
        <f t="shared" si="50"/>
        <v>4.603178999055757E-2</v>
      </c>
      <c r="W72" s="3">
        <f t="shared" si="51"/>
        <v>-8.3799607406360721E-3</v>
      </c>
    </row>
    <row r="73" spans="2:23">
      <c r="B73">
        <f t="shared" si="39"/>
        <v>52</v>
      </c>
      <c r="C73" s="3">
        <f t="shared" si="40"/>
        <v>95.077733243037372</v>
      </c>
      <c r="D73" s="3">
        <f t="shared" si="38"/>
        <v>85.189452919002335</v>
      </c>
      <c r="E73" s="3">
        <f t="shared" si="38"/>
        <v>75.34434124478301</v>
      </c>
      <c r="F73" s="3">
        <f t="shared" si="38"/>
        <v>65.370016191652184</v>
      </c>
      <c r="G73" s="3">
        <f t="shared" si="38"/>
        <v>55.48005294706828</v>
      </c>
      <c r="H73" s="3">
        <f t="shared" si="38"/>
        <v>45.409904848559428</v>
      </c>
      <c r="I73" s="3">
        <f t="shared" si="38"/>
        <v>35.433287548062381</v>
      </c>
      <c r="J73" s="3">
        <f t="shared" si="38"/>
        <v>25.293992942073753</v>
      </c>
      <c r="K73" s="3">
        <f t="shared" si="38"/>
        <v>15.221829406364137</v>
      </c>
      <c r="L73" s="3">
        <f t="shared" si="41"/>
        <v>5.0663629202893654</v>
      </c>
      <c r="N73" s="3">
        <f t="shared" si="42"/>
        <v>-7.9472144976477921E-3</v>
      </c>
      <c r="O73" s="3">
        <f t="shared" si="43"/>
        <v>4.3746810109823286E-2</v>
      </c>
      <c r="P73" s="3">
        <f t="shared" si="44"/>
        <v>-3.522143531807842E-2</v>
      </c>
      <c r="Q73" s="3">
        <f t="shared" si="45"/>
        <v>8.5466568801678022E-2</v>
      </c>
      <c r="R73" s="3">
        <f t="shared" si="46"/>
        <v>-4.9140373228837575E-2</v>
      </c>
      <c r="S73" s="3">
        <f t="shared" si="47"/>
        <v>9.4718285123278179E-2</v>
      </c>
      <c r="T73" s="3">
        <f t="shared" si="48"/>
        <v>-4.4390424782967841E-2</v>
      </c>
      <c r="U73" s="3">
        <f t="shared" si="49"/>
        <v>6.7959020368302703E-2</v>
      </c>
      <c r="V73" s="3">
        <f t="shared" si="50"/>
        <v>-2.2740645496039491E-2</v>
      </c>
      <c r="W73" s="3">
        <f t="shared" si="51"/>
        <v>1.5343929996853412E-2</v>
      </c>
    </row>
    <row r="74" spans="2:23">
      <c r="B74">
        <f t="shared" ref="B74:B86" si="52">B73+1</f>
        <v>53</v>
      </c>
      <c r="C74" s="3">
        <f t="shared" ref="C74:C86" si="53">(C$15*C73+C$16*D73+C$17)/C$19</f>
        <v>95.063150973000788</v>
      </c>
      <c r="D74" s="3">
        <f t="shared" si="38"/>
        <v>85.211037243910184</v>
      </c>
      <c r="E74" s="3">
        <f t="shared" si="38"/>
        <v>75.279734555327266</v>
      </c>
      <c r="F74" s="3">
        <f t="shared" si="38"/>
        <v>65.412197095925649</v>
      </c>
      <c r="G74" s="3">
        <f t="shared" si="38"/>
        <v>55.389960520105809</v>
      </c>
      <c r="H74" s="3">
        <f t="shared" si="38"/>
        <v>45.456670247565327</v>
      </c>
      <c r="I74" s="3">
        <f t="shared" si="38"/>
        <v>35.351948895316596</v>
      </c>
      <c r="J74" s="3">
        <f t="shared" si="38"/>
        <v>25.327558477213255</v>
      </c>
      <c r="K74" s="3">
        <f t="shared" si="38"/>
        <v>15.180177931181561</v>
      </c>
      <c r="L74" s="3">
        <f t="shared" ref="L74:L86" si="54">(L$15*K73+L$16*L73+L$17)/L$19</f>
        <v>5.0739431354547122</v>
      </c>
      <c r="N74" s="3">
        <f t="shared" ref="N74:N86" si="55">C73-C74</f>
        <v>1.4582270036584077E-2</v>
      </c>
      <c r="O74" s="3">
        <f t="shared" ref="O74:O86" si="56">D73-D74</f>
        <v>-2.1584324907848895E-2</v>
      </c>
      <c r="P74" s="3">
        <f t="shared" ref="P74:P86" si="57">E73-E74</f>
        <v>6.4606689455743549E-2</v>
      </c>
      <c r="Q74" s="3">
        <f t="shared" ref="Q74:Q86" si="58">F73-F74</f>
        <v>-4.2180904273465103E-2</v>
      </c>
      <c r="R74" s="3">
        <f t="shared" ref="R74:R86" si="59">G73-G74</f>
        <v>9.0092426962470995E-2</v>
      </c>
      <c r="S74" s="3">
        <f t="shared" ref="S74:S86" si="60">H73-H74</f>
        <v>-4.6765399005899155E-2</v>
      </c>
      <c r="T74" s="3">
        <f t="shared" ref="T74:T86" si="61">I73-I74</f>
        <v>8.1338652745785112E-2</v>
      </c>
      <c r="U74" s="3">
        <f t="shared" ref="U74:U86" si="62">J73-J74</f>
        <v>-3.356553513950189E-2</v>
      </c>
      <c r="V74" s="3">
        <f t="shared" ref="V74:V86" si="63">K73-K74</f>
        <v>4.1651475182575837E-2</v>
      </c>
      <c r="W74" s="3">
        <f t="shared" ref="W74:W86" si="64">L73-L74</f>
        <v>-7.5802151653467931E-3</v>
      </c>
    </row>
    <row r="75" spans="2:23">
      <c r="B75">
        <f t="shared" si="52"/>
        <v>54</v>
      </c>
      <c r="C75" s="3">
        <f t="shared" si="53"/>
        <v>95.070345747970066</v>
      </c>
      <c r="D75" s="3">
        <f t="shared" ref="D75:K86" si="65">(D$15*C74+D$16*E74)/D$19</f>
        <v>85.171442764164027</v>
      </c>
      <c r="E75" s="3">
        <f t="shared" si="65"/>
        <v>75.311617169917923</v>
      </c>
      <c r="F75" s="3">
        <f t="shared" si="65"/>
        <v>65.334847537716541</v>
      </c>
      <c r="G75" s="3">
        <f t="shared" si="65"/>
        <v>55.434433671745488</v>
      </c>
      <c r="H75" s="3">
        <f t="shared" si="65"/>
        <v>45.370954707711199</v>
      </c>
      <c r="I75" s="3">
        <f t="shared" si="65"/>
        <v>35.392114362389293</v>
      </c>
      <c r="J75" s="3">
        <f t="shared" si="65"/>
        <v>25.266063413249078</v>
      </c>
      <c r="K75" s="3">
        <f t="shared" si="65"/>
        <v>15.200750806333986</v>
      </c>
      <c r="L75" s="3">
        <f t="shared" si="54"/>
        <v>5.0600593103938536</v>
      </c>
      <c r="N75" s="3">
        <f t="shared" si="55"/>
        <v>-7.1947749692782281E-3</v>
      </c>
      <c r="O75" s="3">
        <f t="shared" si="56"/>
        <v>3.9594479746156708E-2</v>
      </c>
      <c r="P75" s="3">
        <f t="shared" si="57"/>
        <v>-3.1882614590656999E-2</v>
      </c>
      <c r="Q75" s="3">
        <f t="shared" si="58"/>
        <v>7.7349558209107272E-2</v>
      </c>
      <c r="R75" s="3">
        <f t="shared" si="59"/>
        <v>-4.4473151639678576E-2</v>
      </c>
      <c r="S75" s="3">
        <f t="shared" si="60"/>
        <v>8.5715539854128053E-2</v>
      </c>
      <c r="T75" s="3">
        <f t="shared" si="61"/>
        <v>-4.016546707269697E-2</v>
      </c>
      <c r="U75" s="3">
        <f t="shared" si="62"/>
        <v>6.1495063964176921E-2</v>
      </c>
      <c r="V75" s="3">
        <f t="shared" si="63"/>
        <v>-2.0572875152424785E-2</v>
      </c>
      <c r="W75" s="3">
        <f t="shared" si="64"/>
        <v>1.3883825060858612E-2</v>
      </c>
    </row>
    <row r="76" spans="2:23">
      <c r="B76">
        <f t="shared" si="52"/>
        <v>55</v>
      </c>
      <c r="C76" s="3">
        <f t="shared" si="53"/>
        <v>95.057147588054676</v>
      </c>
      <c r="D76" s="3">
        <f t="shared" si="65"/>
        <v>85.190981458943995</v>
      </c>
      <c r="E76" s="3">
        <f t="shared" si="65"/>
        <v>75.253145150940284</v>
      </c>
      <c r="F76" s="3">
        <f t="shared" si="65"/>
        <v>65.373025420831709</v>
      </c>
      <c r="G76" s="3">
        <f t="shared" si="65"/>
        <v>55.352901122713867</v>
      </c>
      <c r="H76" s="3">
        <f t="shared" si="65"/>
        <v>45.413274017067394</v>
      </c>
      <c r="I76" s="3">
        <f t="shared" si="65"/>
        <v>35.318509060480139</v>
      </c>
      <c r="J76" s="3">
        <f t="shared" si="65"/>
        <v>25.296432584361639</v>
      </c>
      <c r="K76" s="3">
        <f t="shared" si="65"/>
        <v>15.163061361821466</v>
      </c>
      <c r="L76" s="3">
        <f t="shared" si="54"/>
        <v>5.0669169354446622</v>
      </c>
      <c r="N76" s="3">
        <f t="shared" si="55"/>
        <v>1.3198159915390306E-2</v>
      </c>
      <c r="O76" s="3">
        <f t="shared" si="56"/>
        <v>-1.9538694779967614E-2</v>
      </c>
      <c r="P76" s="3">
        <f t="shared" si="57"/>
        <v>5.8472018977639095E-2</v>
      </c>
      <c r="Q76" s="3">
        <f t="shared" si="58"/>
        <v>-3.8177883115167788E-2</v>
      </c>
      <c r="R76" s="3">
        <f t="shared" si="59"/>
        <v>8.1532549031621215E-2</v>
      </c>
      <c r="S76" s="3">
        <f t="shared" si="60"/>
        <v>-4.2319309356194879E-2</v>
      </c>
      <c r="T76" s="3">
        <f t="shared" si="61"/>
        <v>7.3605301909154264E-2</v>
      </c>
      <c r="U76" s="3">
        <f t="shared" si="62"/>
        <v>-3.0369171112560878E-2</v>
      </c>
      <c r="V76" s="3">
        <f t="shared" si="63"/>
        <v>3.7689444512519543E-2</v>
      </c>
      <c r="W76" s="3">
        <f t="shared" si="64"/>
        <v>-6.8576250508085579E-3</v>
      </c>
    </row>
    <row r="77" spans="2:23">
      <c r="B77">
        <f t="shared" si="52"/>
        <v>56</v>
      </c>
      <c r="C77" s="3">
        <f t="shared" si="53"/>
        <v>95.06366048631466</v>
      </c>
      <c r="D77" s="3">
        <f t="shared" si="65"/>
        <v>85.155146369497487</v>
      </c>
      <c r="E77" s="3">
        <f t="shared" si="65"/>
        <v>75.282003439887859</v>
      </c>
      <c r="F77" s="3">
        <f t="shared" si="65"/>
        <v>65.303023136827079</v>
      </c>
      <c r="G77" s="3">
        <f t="shared" si="65"/>
        <v>55.393149718949552</v>
      </c>
      <c r="H77" s="3">
        <f t="shared" si="65"/>
        <v>45.335705091597006</v>
      </c>
      <c r="I77" s="3">
        <f t="shared" si="65"/>
        <v>35.354853300714517</v>
      </c>
      <c r="J77" s="3">
        <f t="shared" si="65"/>
        <v>25.240785211150801</v>
      </c>
      <c r="K77" s="3">
        <f t="shared" si="65"/>
        <v>15.181674759903151</v>
      </c>
      <c r="L77" s="3">
        <f t="shared" si="54"/>
        <v>5.054353787273822</v>
      </c>
      <c r="N77" s="3">
        <f t="shared" si="55"/>
        <v>-6.5128982599844676E-3</v>
      </c>
      <c r="O77" s="3">
        <f t="shared" si="56"/>
        <v>3.5835089446507595E-2</v>
      </c>
      <c r="P77" s="3">
        <f t="shared" si="57"/>
        <v>-2.8858288947574806E-2</v>
      </c>
      <c r="Q77" s="3">
        <f t="shared" si="58"/>
        <v>7.0002284004630155E-2</v>
      </c>
      <c r="R77" s="3">
        <f t="shared" si="59"/>
        <v>-4.0248596235684886E-2</v>
      </c>
      <c r="S77" s="3">
        <f t="shared" si="60"/>
        <v>7.756892547038774E-2</v>
      </c>
      <c r="T77" s="3">
        <f t="shared" si="61"/>
        <v>-3.6344240234377878E-2</v>
      </c>
      <c r="U77" s="3">
        <f t="shared" si="62"/>
        <v>5.564737321083868E-2</v>
      </c>
      <c r="V77" s="3">
        <f t="shared" si="63"/>
        <v>-1.8613398081685162E-2</v>
      </c>
      <c r="W77" s="3">
        <f t="shared" si="64"/>
        <v>1.2563148170840144E-2</v>
      </c>
    </row>
    <row r="78" spans="2:23">
      <c r="B78">
        <f t="shared" si="52"/>
        <v>57</v>
      </c>
      <c r="C78" s="3">
        <f t="shared" si="53"/>
        <v>95.051715456499153</v>
      </c>
      <c r="D78" s="3">
        <f t="shared" si="65"/>
        <v>85.17283196310126</v>
      </c>
      <c r="E78" s="3">
        <f t="shared" si="65"/>
        <v>75.229084753162283</v>
      </c>
      <c r="F78" s="3">
        <f t="shared" si="65"/>
        <v>65.337576579418709</v>
      </c>
      <c r="G78" s="3">
        <f t="shared" si="65"/>
        <v>55.319364114212043</v>
      </c>
      <c r="H78" s="3">
        <f t="shared" si="65"/>
        <v>45.374001509832034</v>
      </c>
      <c r="I78" s="3">
        <f t="shared" si="65"/>
        <v>35.288245151373907</v>
      </c>
      <c r="J78" s="3">
        <f t="shared" si="65"/>
        <v>25.268264030308835</v>
      </c>
      <c r="K78" s="3">
        <f t="shared" si="65"/>
        <v>15.147569499212313</v>
      </c>
      <c r="L78" s="3">
        <f t="shared" si="54"/>
        <v>5.0605582533010507</v>
      </c>
      <c r="N78" s="3">
        <f t="shared" si="55"/>
        <v>1.1945029815507269E-2</v>
      </c>
      <c r="O78" s="3">
        <f t="shared" si="56"/>
        <v>-1.7685593603772531E-2</v>
      </c>
      <c r="P78" s="3">
        <f t="shared" si="57"/>
        <v>5.2918686725575981E-2</v>
      </c>
      <c r="Q78" s="3">
        <f t="shared" si="58"/>
        <v>-3.4553442591629846E-2</v>
      </c>
      <c r="R78" s="3">
        <f t="shared" si="59"/>
        <v>7.3785604737508947E-2</v>
      </c>
      <c r="S78" s="3">
        <f t="shared" si="60"/>
        <v>-3.8296418235027829E-2</v>
      </c>
      <c r="T78" s="3">
        <f t="shared" si="61"/>
        <v>6.6608149340609657E-2</v>
      </c>
      <c r="U78" s="3">
        <f t="shared" si="62"/>
        <v>-2.7478819158034185E-2</v>
      </c>
      <c r="V78" s="3">
        <f t="shared" si="63"/>
        <v>3.410526069083808E-2</v>
      </c>
      <c r="W78" s="3">
        <f t="shared" si="64"/>
        <v>-6.2044660272286833E-3</v>
      </c>
    </row>
    <row r="79" spans="2:23">
      <c r="B79">
        <f t="shared" si="52"/>
        <v>58</v>
      </c>
      <c r="C79" s="3">
        <f t="shared" si="53"/>
        <v>95.057610654367096</v>
      </c>
      <c r="D79" s="3">
        <f t="shared" si="65"/>
        <v>85.140400104830718</v>
      </c>
      <c r="E79" s="3">
        <f t="shared" si="65"/>
        <v>75.255204271259984</v>
      </c>
      <c r="F79" s="3">
        <f t="shared" si="65"/>
        <v>65.274224433687166</v>
      </c>
      <c r="G79" s="3">
        <f t="shared" si="65"/>
        <v>55.355789044625375</v>
      </c>
      <c r="H79" s="3">
        <f t="shared" si="65"/>
        <v>45.303804632792975</v>
      </c>
      <c r="I79" s="3">
        <f t="shared" si="65"/>
        <v>35.321132770070435</v>
      </c>
      <c r="J79" s="3">
        <f t="shared" si="65"/>
        <v>25.217907325293108</v>
      </c>
      <c r="K79" s="3">
        <f t="shared" si="65"/>
        <v>15.164411141804942</v>
      </c>
      <c r="L79" s="3">
        <f t="shared" si="54"/>
        <v>5.0491898330707707</v>
      </c>
      <c r="N79" s="3">
        <f t="shared" si="55"/>
        <v>-5.8951978679431249E-3</v>
      </c>
      <c r="O79" s="3">
        <f t="shared" si="56"/>
        <v>3.2431858270541625E-2</v>
      </c>
      <c r="P79" s="3">
        <f t="shared" si="57"/>
        <v>-2.6119518097701189E-2</v>
      </c>
      <c r="Q79" s="3">
        <f t="shared" si="58"/>
        <v>6.3352145731542464E-2</v>
      </c>
      <c r="R79" s="3">
        <f t="shared" si="59"/>
        <v>-3.642493041333239E-2</v>
      </c>
      <c r="S79" s="3">
        <f t="shared" si="60"/>
        <v>7.0196877039059302E-2</v>
      </c>
      <c r="T79" s="3">
        <f t="shared" si="61"/>
        <v>-3.2887618696527454E-2</v>
      </c>
      <c r="U79" s="3">
        <f t="shared" si="62"/>
        <v>5.0356705015726533E-2</v>
      </c>
      <c r="V79" s="3">
        <f t="shared" si="63"/>
        <v>-1.6841642592629213E-2</v>
      </c>
      <c r="W79" s="3">
        <f t="shared" si="64"/>
        <v>1.1368420230279952E-2</v>
      </c>
    </row>
    <row r="80" spans="2:23">
      <c r="B80">
        <f t="shared" si="52"/>
        <v>59</v>
      </c>
      <c r="C80" s="3">
        <f t="shared" si="53"/>
        <v>95.046800034943573</v>
      </c>
      <c r="D80" s="3">
        <f t="shared" si="65"/>
        <v>85.156407462813533</v>
      </c>
      <c r="E80" s="3">
        <f t="shared" si="65"/>
        <v>75.207312269258949</v>
      </c>
      <c r="F80" s="3">
        <f t="shared" si="65"/>
        <v>65.305496657942669</v>
      </c>
      <c r="G80" s="3">
        <f t="shared" si="65"/>
        <v>55.289014533240071</v>
      </c>
      <c r="H80" s="3">
        <f t="shared" si="65"/>
        <v>45.338460907347908</v>
      </c>
      <c r="I80" s="3">
        <f t="shared" si="65"/>
        <v>35.260855979043043</v>
      </c>
      <c r="J80" s="3">
        <f t="shared" si="65"/>
        <v>25.242771955937691</v>
      </c>
      <c r="K80" s="3">
        <f t="shared" si="65"/>
        <v>15.133548579181939</v>
      </c>
      <c r="L80" s="3">
        <f t="shared" si="54"/>
        <v>5.0548037139349811</v>
      </c>
      <c r="N80" s="3">
        <f t="shared" si="55"/>
        <v>1.0810619423523349E-2</v>
      </c>
      <c r="O80" s="3">
        <f t="shared" si="56"/>
        <v>-1.6007357982815051E-2</v>
      </c>
      <c r="P80" s="3">
        <f t="shared" si="57"/>
        <v>4.7892002001034939E-2</v>
      </c>
      <c r="Q80" s="3">
        <f t="shared" si="58"/>
        <v>-3.1272224255502579E-2</v>
      </c>
      <c r="R80" s="3">
        <f t="shared" si="59"/>
        <v>6.6774511385304436E-2</v>
      </c>
      <c r="S80" s="3">
        <f t="shared" si="60"/>
        <v>-3.4656274554933475E-2</v>
      </c>
      <c r="T80" s="3">
        <f t="shared" si="61"/>
        <v>6.0276791027391141E-2</v>
      </c>
      <c r="U80" s="3">
        <f t="shared" si="62"/>
        <v>-2.4864630644582775E-2</v>
      </c>
      <c r="V80" s="3">
        <f t="shared" si="63"/>
        <v>3.0862562623003242E-2</v>
      </c>
      <c r="W80" s="3">
        <f t="shared" si="64"/>
        <v>-5.6138808642103299E-3</v>
      </c>
    </row>
    <row r="81" spans="2:23">
      <c r="B81">
        <f t="shared" si="52"/>
        <v>60</v>
      </c>
      <c r="C81" s="3">
        <f t="shared" si="53"/>
        <v>95.052135820937835</v>
      </c>
      <c r="D81" s="3">
        <f t="shared" si="65"/>
        <v>85.127056152101261</v>
      </c>
      <c r="E81" s="3">
        <f t="shared" si="65"/>
        <v>75.230952060378101</v>
      </c>
      <c r="F81" s="3">
        <f t="shared" si="65"/>
        <v>65.248163401249514</v>
      </c>
      <c r="G81" s="3">
        <f t="shared" si="65"/>
        <v>55.321978782645282</v>
      </c>
      <c r="H81" s="3">
        <f t="shared" si="65"/>
        <v>45.274935256141553</v>
      </c>
      <c r="I81" s="3">
        <f t="shared" si="65"/>
        <v>35.290616431642796</v>
      </c>
      <c r="J81" s="3">
        <f t="shared" si="65"/>
        <v>25.197202279112492</v>
      </c>
      <c r="K81" s="3">
        <f t="shared" si="65"/>
        <v>15.148787834936334</v>
      </c>
      <c r="L81" s="3">
        <f t="shared" si="54"/>
        <v>5.0445161930606464</v>
      </c>
      <c r="N81" s="3">
        <f t="shared" si="55"/>
        <v>-5.3357859942622099E-3</v>
      </c>
      <c r="O81" s="3">
        <f t="shared" si="56"/>
        <v>2.9351310712272038E-2</v>
      </c>
      <c r="P81" s="3">
        <f t="shared" si="57"/>
        <v>-2.363979111915171E-2</v>
      </c>
      <c r="Q81" s="3">
        <f t="shared" si="58"/>
        <v>5.7333256693155477E-2</v>
      </c>
      <c r="R81" s="3">
        <f t="shared" si="59"/>
        <v>-3.2964249405210921E-2</v>
      </c>
      <c r="S81" s="3">
        <f t="shared" si="60"/>
        <v>6.3525651206354894E-2</v>
      </c>
      <c r="T81" s="3">
        <f t="shared" si="61"/>
        <v>-2.9760452599752796E-2</v>
      </c>
      <c r="U81" s="3">
        <f t="shared" si="62"/>
        <v>4.5569676825198968E-2</v>
      </c>
      <c r="V81" s="3">
        <f t="shared" si="63"/>
        <v>-1.5239255754394776E-2</v>
      </c>
      <c r="W81" s="3">
        <f t="shared" si="64"/>
        <v>1.028752087433471E-2</v>
      </c>
    </row>
    <row r="82" spans="2:23">
      <c r="B82">
        <f t="shared" si="52"/>
        <v>61</v>
      </c>
      <c r="C82" s="3">
        <f t="shared" si="53"/>
        <v>95.042352050700416</v>
      </c>
      <c r="D82" s="3">
        <f t="shared" si="65"/>
        <v>85.141543940657968</v>
      </c>
      <c r="E82" s="3">
        <f t="shared" si="65"/>
        <v>75.187609776675387</v>
      </c>
      <c r="F82" s="3">
        <f t="shared" si="65"/>
        <v>65.276465421511688</v>
      </c>
      <c r="G82" s="3">
        <f t="shared" si="65"/>
        <v>55.261549328695537</v>
      </c>
      <c r="H82" s="3">
        <f t="shared" si="65"/>
        <v>45.306297607144039</v>
      </c>
      <c r="I82" s="3">
        <f t="shared" si="65"/>
        <v>35.236068767627025</v>
      </c>
      <c r="J82" s="3">
        <f t="shared" si="65"/>
        <v>25.219702133289566</v>
      </c>
      <c r="K82" s="3">
        <f t="shared" si="65"/>
        <v>15.120859236086568</v>
      </c>
      <c r="L82" s="3">
        <f t="shared" si="54"/>
        <v>5.049595944978778</v>
      </c>
      <c r="N82" s="3">
        <f t="shared" si="55"/>
        <v>9.7837702374192759E-3</v>
      </c>
      <c r="O82" s="3">
        <f t="shared" si="56"/>
        <v>-1.448778855670696E-2</v>
      </c>
      <c r="P82" s="3">
        <f t="shared" si="57"/>
        <v>4.3342283702713758E-2</v>
      </c>
      <c r="Q82" s="3">
        <f t="shared" si="58"/>
        <v>-2.830202026217421E-2</v>
      </c>
      <c r="R82" s="3">
        <f t="shared" si="59"/>
        <v>6.0429453949744527E-2</v>
      </c>
      <c r="S82" s="3">
        <f t="shared" si="60"/>
        <v>-3.1362351002485411E-2</v>
      </c>
      <c r="T82" s="3">
        <f t="shared" si="61"/>
        <v>5.4547664015771602E-2</v>
      </c>
      <c r="U82" s="3">
        <f t="shared" si="62"/>
        <v>-2.2499854177073786E-2</v>
      </c>
      <c r="V82" s="3">
        <f t="shared" si="63"/>
        <v>2.7928598849765507E-2</v>
      </c>
      <c r="W82" s="3">
        <f t="shared" si="64"/>
        <v>-5.079751918131592E-3</v>
      </c>
    </row>
    <row r="83" spans="2:23">
      <c r="B83">
        <f t="shared" si="52"/>
        <v>62</v>
      </c>
      <c r="C83" s="3">
        <f t="shared" si="53"/>
        <v>95.04718131355267</v>
      </c>
      <c r="D83" s="3">
        <f t="shared" si="65"/>
        <v>85.114980913687901</v>
      </c>
      <c r="E83" s="3">
        <f t="shared" si="65"/>
        <v>75.209004681084835</v>
      </c>
      <c r="F83" s="3">
        <f t="shared" si="65"/>
        <v>65.224579552685469</v>
      </c>
      <c r="G83" s="3">
        <f t="shared" si="65"/>
        <v>55.291381514327874</v>
      </c>
      <c r="H83" s="3">
        <f t="shared" si="65"/>
        <v>45.248809048161277</v>
      </c>
      <c r="I83" s="3">
        <f t="shared" si="65"/>
        <v>35.262999870216802</v>
      </c>
      <c r="J83" s="3">
        <f t="shared" si="65"/>
        <v>25.178464001856796</v>
      </c>
      <c r="K83" s="3">
        <f t="shared" si="65"/>
        <v>15.134649039134171</v>
      </c>
      <c r="L83" s="3">
        <f t="shared" si="54"/>
        <v>5.0402864120288564</v>
      </c>
      <c r="N83" s="3">
        <f t="shared" si="55"/>
        <v>-4.8292628522546011E-3</v>
      </c>
      <c r="O83" s="3">
        <f t="shared" si="56"/>
        <v>2.6563026970066517E-2</v>
      </c>
      <c r="P83" s="3">
        <f t="shared" si="57"/>
        <v>-2.139490440944769E-2</v>
      </c>
      <c r="Q83" s="3">
        <f t="shared" si="58"/>
        <v>5.1885868826218484E-2</v>
      </c>
      <c r="R83" s="3">
        <f t="shared" si="59"/>
        <v>-2.9832185632336916E-2</v>
      </c>
      <c r="S83" s="3">
        <f t="shared" si="60"/>
        <v>5.7488558982761617E-2</v>
      </c>
      <c r="T83" s="3">
        <f t="shared" si="61"/>
        <v>-2.6931102589777822E-2</v>
      </c>
      <c r="U83" s="3">
        <f t="shared" si="62"/>
        <v>4.1238131432770331E-2</v>
      </c>
      <c r="V83" s="3">
        <f t="shared" si="63"/>
        <v>-1.3789803047602689E-2</v>
      </c>
      <c r="W83" s="3">
        <f t="shared" si="64"/>
        <v>9.3095329499215396E-3</v>
      </c>
    </row>
    <row r="84" spans="2:23">
      <c r="B84">
        <f t="shared" si="52"/>
        <v>63</v>
      </c>
      <c r="C84" s="3">
        <f t="shared" si="53"/>
        <v>95.038326971229296</v>
      </c>
      <c r="D84" s="3">
        <f t="shared" si="65"/>
        <v>85.12809299731876</v>
      </c>
      <c r="E84" s="3">
        <f t="shared" si="65"/>
        <v>75.169780233186685</v>
      </c>
      <c r="F84" s="3">
        <f t="shared" si="65"/>
        <v>65.250193097706344</v>
      </c>
      <c r="G84" s="3">
        <f t="shared" si="65"/>
        <v>55.236694300423366</v>
      </c>
      <c r="H84" s="3">
        <f t="shared" si="65"/>
        <v>45.277190692272335</v>
      </c>
      <c r="I84" s="3">
        <f t="shared" si="65"/>
        <v>35.213636525009036</v>
      </c>
      <c r="J84" s="3">
        <f t="shared" si="65"/>
        <v>25.198824454675485</v>
      </c>
      <c r="K84" s="3">
        <f t="shared" si="65"/>
        <v>15.109375206942826</v>
      </c>
      <c r="L84" s="3">
        <f t="shared" si="54"/>
        <v>5.044883013044724</v>
      </c>
      <c r="N84" s="3">
        <f t="shared" si="55"/>
        <v>8.8543423233744534E-3</v>
      </c>
      <c r="O84" s="3">
        <f t="shared" si="56"/>
        <v>-1.3112083630858251E-2</v>
      </c>
      <c r="P84" s="3">
        <f t="shared" si="57"/>
        <v>3.9224447898149606E-2</v>
      </c>
      <c r="Q84" s="3">
        <f t="shared" si="58"/>
        <v>-2.561354502087454E-2</v>
      </c>
      <c r="R84" s="3">
        <f t="shared" si="59"/>
        <v>5.4687213904507814E-2</v>
      </c>
      <c r="S84" s="3">
        <f t="shared" si="60"/>
        <v>-2.8381644111057369E-2</v>
      </c>
      <c r="T84" s="3">
        <f t="shared" si="61"/>
        <v>4.9363345207765974E-2</v>
      </c>
      <c r="U84" s="3">
        <f t="shared" si="62"/>
        <v>-2.0360452818689367E-2</v>
      </c>
      <c r="V84" s="3">
        <f t="shared" si="63"/>
        <v>2.5273832191345491E-2</v>
      </c>
      <c r="W84" s="3">
        <f t="shared" si="64"/>
        <v>-4.596601015867563E-3</v>
      </c>
    </row>
    <row r="85" spans="2:23">
      <c r="B85">
        <f t="shared" si="52"/>
        <v>64</v>
      </c>
      <c r="C85" s="3">
        <f t="shared" si="53"/>
        <v>95.04269766577292</v>
      </c>
      <c r="D85" s="3">
        <f t="shared" si="65"/>
        <v>85.104053602207983</v>
      </c>
      <c r="E85" s="3">
        <f t="shared" si="65"/>
        <v>75.189143047512545</v>
      </c>
      <c r="F85" s="3">
        <f t="shared" si="65"/>
        <v>65.203237266805019</v>
      </c>
      <c r="G85" s="3">
        <f t="shared" si="65"/>
        <v>55.26369189498935</v>
      </c>
      <c r="H85" s="3">
        <f t="shared" si="65"/>
        <v>45.225165412716208</v>
      </c>
      <c r="I85" s="3">
        <f t="shared" si="65"/>
        <v>35.238007573473908</v>
      </c>
      <c r="J85" s="3">
        <f t="shared" si="65"/>
        <v>25.161505865975933</v>
      </c>
      <c r="K85" s="3">
        <f t="shared" si="65"/>
        <v>15.121853733860103</v>
      </c>
      <c r="L85" s="3">
        <f t="shared" si="54"/>
        <v>5.0364584023142758</v>
      </c>
      <c r="N85" s="3">
        <f t="shared" si="55"/>
        <v>-4.370694543624154E-3</v>
      </c>
      <c r="O85" s="3">
        <f t="shared" si="56"/>
        <v>2.403939511077624E-2</v>
      </c>
      <c r="P85" s="3">
        <f t="shared" si="57"/>
        <v>-1.936281432585929E-2</v>
      </c>
      <c r="Q85" s="3">
        <f t="shared" si="58"/>
        <v>4.6955830901325157E-2</v>
      </c>
      <c r="R85" s="3">
        <f t="shared" si="59"/>
        <v>-2.6997594565983718E-2</v>
      </c>
      <c r="S85" s="3">
        <f t="shared" si="60"/>
        <v>5.2025279556126236E-2</v>
      </c>
      <c r="T85" s="3">
        <f t="shared" si="61"/>
        <v>-2.4371048464871592E-2</v>
      </c>
      <c r="U85" s="3">
        <f t="shared" si="62"/>
        <v>3.731858869955218E-2</v>
      </c>
      <c r="V85" s="3">
        <f t="shared" si="63"/>
        <v>-1.2478526917277577E-2</v>
      </c>
      <c r="W85" s="3">
        <f t="shared" si="64"/>
        <v>8.424610730448201E-3</v>
      </c>
    </row>
    <row r="86" spans="2:23">
      <c r="B86">
        <f t="shared" si="52"/>
        <v>65</v>
      </c>
      <c r="C86" s="3">
        <f t="shared" si="53"/>
        <v>95.034684534069328</v>
      </c>
      <c r="D86" s="3">
        <f t="shared" si="65"/>
        <v>85.115920356642732</v>
      </c>
      <c r="E86" s="3">
        <f t="shared" si="65"/>
        <v>75.153645434506501</v>
      </c>
      <c r="F86" s="3">
        <f t="shared" si="65"/>
        <v>65.22641747125094</v>
      </c>
      <c r="G86" s="3">
        <f t="shared" si="65"/>
        <v>55.214201339760606</v>
      </c>
      <c r="H86" s="3">
        <f t="shared" si="65"/>
        <v>45.250849734231629</v>
      </c>
      <c r="I86" s="3">
        <f t="shared" si="65"/>
        <v>35.193335639346074</v>
      </c>
      <c r="J86" s="3">
        <f t="shared" si="65"/>
        <v>25.179930653667007</v>
      </c>
      <c r="K86" s="3">
        <f t="shared" si="65"/>
        <v>15.098982134145103</v>
      </c>
      <c r="L86" s="3">
        <f t="shared" si="54"/>
        <v>5.0406179112867013</v>
      </c>
      <c r="N86" s="3">
        <f t="shared" si="55"/>
        <v>8.0131317035920802E-3</v>
      </c>
      <c r="O86" s="3">
        <f t="shared" si="56"/>
        <v>-1.1866754434748827E-2</v>
      </c>
      <c r="P86" s="3">
        <f t="shared" si="57"/>
        <v>3.5497613006043593E-2</v>
      </c>
      <c r="Q86" s="3">
        <f t="shared" si="58"/>
        <v>-2.3180204445921504E-2</v>
      </c>
      <c r="R86" s="3">
        <f t="shared" si="59"/>
        <v>4.949055522874346E-2</v>
      </c>
      <c r="S86" s="3">
        <f t="shared" si="60"/>
        <v>-2.568432151542055E-2</v>
      </c>
      <c r="T86" s="3">
        <f t="shared" si="61"/>
        <v>4.4671934127833879E-2</v>
      </c>
      <c r="U86" s="3">
        <f t="shared" si="62"/>
        <v>-1.8424787691074584E-2</v>
      </c>
      <c r="V86" s="3">
        <f t="shared" si="63"/>
        <v>2.2871599714999746E-2</v>
      </c>
      <c r="W86" s="3">
        <f t="shared" si="64"/>
        <v>-4.1595089724255629E-3</v>
      </c>
    </row>
  </sheetData>
  <mergeCells count="1">
    <mergeCell ref="N1:O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AB132"/>
  <sheetViews>
    <sheetView topLeftCell="K1" workbookViewId="0">
      <selection activeCell="M32" sqref="M32"/>
    </sheetView>
  </sheetViews>
  <sheetFormatPr defaultRowHeight="15"/>
  <cols>
    <col min="1" max="1" width="4.140625" customWidth="1"/>
    <col min="2" max="2" width="36.7109375" bestFit="1" customWidth="1"/>
    <col min="15" max="15" width="7.85546875" customWidth="1"/>
  </cols>
  <sheetData>
    <row r="1" spans="2:15" ht="15.75" thickBot="1">
      <c r="N1" s="18" t="s">
        <v>19</v>
      </c>
      <c r="O1" s="19"/>
    </row>
    <row r="2" spans="2:15" ht="15.75" thickBot="1">
      <c r="B2" t="s">
        <v>0</v>
      </c>
      <c r="C2" s="1">
        <v>0.1</v>
      </c>
      <c r="N2" s="5" t="s">
        <v>21</v>
      </c>
      <c r="O2" s="5" t="s">
        <v>20</v>
      </c>
    </row>
    <row r="3" spans="2:15">
      <c r="B3" t="s">
        <v>1</v>
      </c>
      <c r="C3" s="1">
        <v>10</v>
      </c>
      <c r="N3" s="8">
        <v>0</v>
      </c>
      <c r="O3" s="9">
        <f>(($L$14-$C$14)/$C$2+($C$9*($C$2-N3))/(2*$C$10))*N3+$C$14</f>
        <v>100</v>
      </c>
    </row>
    <row r="4" spans="2:15">
      <c r="B4" t="s">
        <v>2</v>
      </c>
      <c r="C4">
        <f>C2/C3</f>
        <v>0.01</v>
      </c>
      <c r="N4" s="10">
        <f>N3+0.01</f>
        <v>0.01</v>
      </c>
      <c r="O4" s="11">
        <f t="shared" ref="O4:O12" si="0">(($L$14-$C$14)/$C$2+($C$9*($C$2-N4))/(2*$C$10))*N4+$C$14</f>
        <v>157.5</v>
      </c>
    </row>
    <row r="5" spans="2:15">
      <c r="B5" t="s">
        <v>3</v>
      </c>
      <c r="C5">
        <v>1</v>
      </c>
      <c r="D5">
        <f>C5+1</f>
        <v>2</v>
      </c>
      <c r="E5">
        <f t="shared" ref="E5:L5" si="1">D5+1</f>
        <v>3</v>
      </c>
      <c r="F5">
        <f t="shared" si="1"/>
        <v>4</v>
      </c>
      <c r="G5">
        <f t="shared" si="1"/>
        <v>5</v>
      </c>
      <c r="H5">
        <f t="shared" si="1"/>
        <v>6</v>
      </c>
      <c r="I5">
        <f t="shared" si="1"/>
        <v>7</v>
      </c>
      <c r="J5">
        <f t="shared" si="1"/>
        <v>8</v>
      </c>
      <c r="K5">
        <f t="shared" si="1"/>
        <v>9</v>
      </c>
      <c r="L5">
        <f t="shared" si="1"/>
        <v>10</v>
      </c>
      <c r="N5" s="10">
        <f t="shared" ref="N5:N13" si="2">N4+0.01</f>
        <v>0.02</v>
      </c>
      <c r="O5" s="11">
        <f t="shared" si="0"/>
        <v>200</v>
      </c>
    </row>
    <row r="6" spans="2:15">
      <c r="B6" t="s">
        <v>4</v>
      </c>
      <c r="C6">
        <f>C4/2</f>
        <v>5.0000000000000001E-3</v>
      </c>
      <c r="D6">
        <f>C6+$C$4</f>
        <v>1.4999999999999999E-2</v>
      </c>
      <c r="E6">
        <f t="shared" ref="E6:L7" si="3">D6+$C$4</f>
        <v>2.5000000000000001E-2</v>
      </c>
      <c r="F6">
        <f t="shared" si="3"/>
        <v>3.5000000000000003E-2</v>
      </c>
      <c r="G6">
        <f t="shared" si="3"/>
        <v>4.5000000000000005E-2</v>
      </c>
      <c r="H6">
        <f t="shared" si="3"/>
        <v>5.5000000000000007E-2</v>
      </c>
      <c r="I6">
        <f t="shared" si="3"/>
        <v>6.5000000000000002E-2</v>
      </c>
      <c r="J6">
        <f t="shared" si="3"/>
        <v>7.4999999999999997E-2</v>
      </c>
      <c r="K6">
        <f t="shared" si="3"/>
        <v>8.4999999999999992E-2</v>
      </c>
      <c r="L6">
        <f t="shared" si="3"/>
        <v>9.4999999999999987E-2</v>
      </c>
      <c r="N6" s="10">
        <f t="shared" si="2"/>
        <v>0.03</v>
      </c>
      <c r="O6" s="11">
        <f t="shared" si="0"/>
        <v>227.50000000000003</v>
      </c>
    </row>
    <row r="7" spans="2:15">
      <c r="B7" t="s">
        <v>8</v>
      </c>
      <c r="C7">
        <f>0</f>
        <v>0</v>
      </c>
      <c r="D7">
        <f>C7+$C$4</f>
        <v>0.01</v>
      </c>
      <c r="E7">
        <f t="shared" si="3"/>
        <v>0.02</v>
      </c>
      <c r="F7">
        <f t="shared" si="3"/>
        <v>0.03</v>
      </c>
      <c r="G7">
        <f t="shared" si="3"/>
        <v>0.04</v>
      </c>
      <c r="H7">
        <f t="shared" si="3"/>
        <v>0.05</v>
      </c>
      <c r="I7">
        <f t="shared" si="3"/>
        <v>6.0000000000000005E-2</v>
      </c>
      <c r="J7">
        <f t="shared" si="3"/>
        <v>7.0000000000000007E-2</v>
      </c>
      <c r="K7">
        <f t="shared" si="3"/>
        <v>0.08</v>
      </c>
      <c r="L7">
        <f t="shared" si="3"/>
        <v>0.09</v>
      </c>
      <c r="N7" s="10">
        <f t="shared" si="2"/>
        <v>0.04</v>
      </c>
      <c r="O7" s="11">
        <f t="shared" si="0"/>
        <v>240</v>
      </c>
    </row>
    <row r="8" spans="2:15">
      <c r="B8" t="s">
        <v>9</v>
      </c>
      <c r="C8">
        <f>C7+$C$4</f>
        <v>0.01</v>
      </c>
      <c r="D8">
        <f t="shared" ref="D8:L8" si="4">D7+$C$4</f>
        <v>0.02</v>
      </c>
      <c r="E8">
        <f t="shared" si="4"/>
        <v>0.03</v>
      </c>
      <c r="F8">
        <f t="shared" si="4"/>
        <v>0.04</v>
      </c>
      <c r="G8">
        <f t="shared" si="4"/>
        <v>0.05</v>
      </c>
      <c r="H8">
        <f t="shared" si="4"/>
        <v>6.0000000000000005E-2</v>
      </c>
      <c r="I8">
        <f t="shared" si="4"/>
        <v>7.0000000000000007E-2</v>
      </c>
      <c r="J8">
        <f t="shared" si="4"/>
        <v>0.08</v>
      </c>
      <c r="K8">
        <f t="shared" si="4"/>
        <v>0.09</v>
      </c>
      <c r="L8">
        <f t="shared" si="4"/>
        <v>9.9999999999999992E-2</v>
      </c>
      <c r="N8" s="10">
        <f t="shared" si="2"/>
        <v>0.05</v>
      </c>
      <c r="O8" s="11">
        <f t="shared" si="0"/>
        <v>237.5</v>
      </c>
    </row>
    <row r="9" spans="2:15">
      <c r="B9" t="s">
        <v>18</v>
      </c>
      <c r="C9" s="1">
        <v>150000</v>
      </c>
      <c r="D9" s="1">
        <f>C9</f>
        <v>150000</v>
      </c>
      <c r="E9" s="1">
        <f t="shared" ref="E9:L9" si="5">D9</f>
        <v>150000</v>
      </c>
      <c r="F9" s="1">
        <f t="shared" si="5"/>
        <v>150000</v>
      </c>
      <c r="G9" s="1">
        <f t="shared" si="5"/>
        <v>150000</v>
      </c>
      <c r="H9" s="1">
        <f t="shared" si="5"/>
        <v>150000</v>
      </c>
      <c r="I9" s="1">
        <f t="shared" si="5"/>
        <v>150000</v>
      </c>
      <c r="J9" s="1">
        <f t="shared" si="5"/>
        <v>150000</v>
      </c>
      <c r="K9" s="1">
        <f t="shared" si="5"/>
        <v>150000</v>
      </c>
      <c r="L9" s="1">
        <f t="shared" si="5"/>
        <v>150000</v>
      </c>
      <c r="N9" s="10">
        <f t="shared" si="2"/>
        <v>6.0000000000000005E-2</v>
      </c>
      <c r="O9" s="11">
        <f t="shared" si="0"/>
        <v>220</v>
      </c>
    </row>
    <row r="10" spans="2:15">
      <c r="B10" t="s">
        <v>17</v>
      </c>
      <c r="C10" s="1">
        <v>1</v>
      </c>
      <c r="N10" s="10">
        <f t="shared" si="2"/>
        <v>7.0000000000000007E-2</v>
      </c>
      <c r="O10" s="11">
        <f t="shared" si="0"/>
        <v>187.5</v>
      </c>
    </row>
    <row r="11" spans="2:15">
      <c r="B11" t="s">
        <v>6</v>
      </c>
      <c r="C11" s="1">
        <v>1</v>
      </c>
      <c r="N11" s="10">
        <f t="shared" si="2"/>
        <v>0.08</v>
      </c>
      <c r="O11" s="11">
        <f t="shared" si="0"/>
        <v>140.00000000000003</v>
      </c>
    </row>
    <row r="12" spans="2:15">
      <c r="B12" t="s">
        <v>7</v>
      </c>
      <c r="C12" s="1">
        <v>1</v>
      </c>
      <c r="N12" s="10">
        <f t="shared" si="2"/>
        <v>0.09</v>
      </c>
      <c r="O12" s="11">
        <f t="shared" si="0"/>
        <v>77.500000000000057</v>
      </c>
    </row>
    <row r="13" spans="2:15" ht="15.75" thickBot="1">
      <c r="B13" t="s">
        <v>5</v>
      </c>
      <c r="C13">
        <f>C11*C12</f>
        <v>1</v>
      </c>
      <c r="N13" s="12">
        <f t="shared" si="2"/>
        <v>9.9999999999999992E-2</v>
      </c>
      <c r="O13" s="13">
        <f>(($L$14-$C$14)/$C$2+($C$9*($C$2-N13))/(2*$C$10))*N13+$C$14</f>
        <v>1.1368683772161603E-13</v>
      </c>
    </row>
    <row r="14" spans="2:15">
      <c r="B14" t="s">
        <v>13</v>
      </c>
      <c r="C14" s="1">
        <v>100</v>
      </c>
      <c r="L14" s="1">
        <v>0</v>
      </c>
    </row>
    <row r="15" spans="2:15">
      <c r="B15" t="s">
        <v>10</v>
      </c>
      <c r="C15">
        <v>0</v>
      </c>
      <c r="D15">
        <f t="shared" ref="D15:K16" si="6">($C$10*$C$13)/$C$4</f>
        <v>100</v>
      </c>
      <c r="E15">
        <f t="shared" si="6"/>
        <v>100</v>
      </c>
      <c r="F15">
        <f t="shared" si="6"/>
        <v>100</v>
      </c>
      <c r="G15">
        <f t="shared" si="6"/>
        <v>100</v>
      </c>
      <c r="H15">
        <f t="shared" si="6"/>
        <v>100</v>
      </c>
      <c r="I15">
        <f t="shared" si="6"/>
        <v>100</v>
      </c>
      <c r="J15">
        <f t="shared" si="6"/>
        <v>100</v>
      </c>
      <c r="K15">
        <f t="shared" si="6"/>
        <v>100</v>
      </c>
      <c r="L15">
        <f>($C$10*$C$13)/$C$4</f>
        <v>100</v>
      </c>
    </row>
    <row r="16" spans="2:15">
      <c r="B16" t="s">
        <v>11</v>
      </c>
      <c r="C16">
        <f>($C$10*$C$13)/$C$4</f>
        <v>100</v>
      </c>
      <c r="D16">
        <f t="shared" si="6"/>
        <v>100</v>
      </c>
      <c r="E16">
        <f t="shared" si="6"/>
        <v>100</v>
      </c>
      <c r="F16">
        <f t="shared" si="6"/>
        <v>100</v>
      </c>
      <c r="G16">
        <f t="shared" si="6"/>
        <v>100</v>
      </c>
      <c r="H16">
        <f t="shared" si="6"/>
        <v>100</v>
      </c>
      <c r="I16">
        <f t="shared" si="6"/>
        <v>100</v>
      </c>
      <c r="J16">
        <f t="shared" si="6"/>
        <v>100</v>
      </c>
      <c r="K16">
        <f t="shared" si="6"/>
        <v>100</v>
      </c>
      <c r="L16">
        <v>0</v>
      </c>
    </row>
    <row r="17" spans="2:28">
      <c r="B17" t="s">
        <v>15</v>
      </c>
      <c r="C17" s="2">
        <f>(2*$C$10*$C$13*C14)/$C$4+$C$9*$C$13*$C$4</f>
        <v>21500</v>
      </c>
      <c r="D17" s="4">
        <f>$C$9*$C$13*$C$4</f>
        <v>1500</v>
      </c>
      <c r="E17" s="4">
        <f t="shared" ref="E17:K17" si="7">$C$9*$C$13*$C$4</f>
        <v>1500</v>
      </c>
      <c r="F17" s="4">
        <f t="shared" si="7"/>
        <v>1500</v>
      </c>
      <c r="G17" s="4">
        <f t="shared" si="7"/>
        <v>1500</v>
      </c>
      <c r="H17" s="4">
        <f t="shared" si="7"/>
        <v>1500</v>
      </c>
      <c r="I17" s="4">
        <f t="shared" si="7"/>
        <v>1500</v>
      </c>
      <c r="J17" s="4">
        <f t="shared" si="7"/>
        <v>1500</v>
      </c>
      <c r="K17" s="4">
        <f t="shared" si="7"/>
        <v>1500</v>
      </c>
      <c r="L17" s="2">
        <f>(2*$C$10*$C$13*L14)/$C$4+$C$9*$C$13*$C$4</f>
        <v>1500</v>
      </c>
    </row>
    <row r="18" spans="2:28">
      <c r="B18" t="s">
        <v>14</v>
      </c>
      <c r="C18" s="2">
        <f>(-2*$C$10*$C$13)/$C$4</f>
        <v>-200</v>
      </c>
      <c r="D18" s="1"/>
      <c r="E18" s="1"/>
      <c r="F18" s="1"/>
      <c r="G18" s="1"/>
      <c r="H18" s="1"/>
      <c r="I18" s="1"/>
      <c r="J18" s="1"/>
      <c r="K18" s="1"/>
      <c r="L18" s="2">
        <f>(-2*$C$10*$C$13)/$C$4</f>
        <v>-200</v>
      </c>
    </row>
    <row r="19" spans="2:28">
      <c r="B19" t="s">
        <v>12</v>
      </c>
      <c r="C19">
        <f>C15+C16-C18</f>
        <v>300</v>
      </c>
      <c r="D19">
        <f>D15+D16-D18</f>
        <v>200</v>
      </c>
      <c r="E19">
        <f t="shared" ref="E19:K19" si="8">E15+E16-E18</f>
        <v>200</v>
      </c>
      <c r="F19">
        <f t="shared" si="8"/>
        <v>200</v>
      </c>
      <c r="G19">
        <f t="shared" si="8"/>
        <v>200</v>
      </c>
      <c r="H19">
        <f t="shared" si="8"/>
        <v>200</v>
      </c>
      <c r="I19">
        <f t="shared" si="8"/>
        <v>200</v>
      </c>
      <c r="J19">
        <f t="shared" si="8"/>
        <v>200</v>
      </c>
      <c r="K19">
        <f t="shared" si="8"/>
        <v>200</v>
      </c>
      <c r="L19">
        <f>L15+L16-L18</f>
        <v>300</v>
      </c>
    </row>
    <row r="21" spans="2:28">
      <c r="B21" t="s">
        <v>16</v>
      </c>
      <c r="C21">
        <f>C14</f>
        <v>100</v>
      </c>
      <c r="D21" s="1">
        <v>90</v>
      </c>
      <c r="E21" s="1">
        <v>80</v>
      </c>
      <c r="F21" s="1">
        <v>70</v>
      </c>
      <c r="G21" s="1">
        <v>60</v>
      </c>
      <c r="H21" s="1">
        <v>50</v>
      </c>
      <c r="I21" s="1">
        <v>40</v>
      </c>
      <c r="J21" s="1">
        <v>30</v>
      </c>
      <c r="K21" s="1">
        <v>20</v>
      </c>
      <c r="L21">
        <f>L14</f>
        <v>0</v>
      </c>
    </row>
    <row r="22" spans="2:28">
      <c r="B22">
        <v>1</v>
      </c>
      <c r="C22" s="3">
        <f>(C$15*C21+C$16*D21+C$17)/C$19</f>
        <v>101.66666666666667</v>
      </c>
      <c r="D22" s="3">
        <f>(D$15*C21+D$16*E21+D$17)/D$19</f>
        <v>97.5</v>
      </c>
      <c r="E22" s="3">
        <f t="shared" ref="E22:K37" si="9">(E$15*D21+E$16*F21+E$17)/E$19</f>
        <v>87.5</v>
      </c>
      <c r="F22" s="3">
        <f t="shared" si="9"/>
        <v>77.5</v>
      </c>
      <c r="G22" s="3">
        <f t="shared" si="9"/>
        <v>67.5</v>
      </c>
      <c r="H22" s="3">
        <f t="shared" si="9"/>
        <v>57.5</v>
      </c>
      <c r="I22" s="3">
        <f t="shared" si="9"/>
        <v>47.5</v>
      </c>
      <c r="J22" s="3">
        <f t="shared" si="9"/>
        <v>37.5</v>
      </c>
      <c r="K22" s="3">
        <f t="shared" si="9"/>
        <v>22.5</v>
      </c>
      <c r="L22" s="3">
        <f>(L$15*K21+L$16*L21+L$17)/L$19</f>
        <v>11.666666666666666</v>
      </c>
      <c r="N22" s="3">
        <f>C21-C22</f>
        <v>-1.6666666666666714</v>
      </c>
      <c r="O22" s="3">
        <f t="shared" ref="O22:W37" si="10">D21-D22</f>
        <v>-7.5</v>
      </c>
      <c r="P22" s="3">
        <f t="shared" si="10"/>
        <v>-7.5</v>
      </c>
      <c r="Q22" s="3">
        <f t="shared" si="10"/>
        <v>-7.5</v>
      </c>
      <c r="R22" s="3">
        <f t="shared" si="10"/>
        <v>-7.5</v>
      </c>
      <c r="S22" s="3">
        <f t="shared" si="10"/>
        <v>-7.5</v>
      </c>
      <c r="T22" s="3">
        <f t="shared" si="10"/>
        <v>-7.5</v>
      </c>
      <c r="U22" s="3">
        <f t="shared" si="10"/>
        <v>-7.5</v>
      </c>
      <c r="V22" s="3">
        <f t="shared" si="10"/>
        <v>-2.5</v>
      </c>
      <c r="W22" s="3">
        <f>L21-L22</f>
        <v>-11.666666666666666</v>
      </c>
      <c r="X22" s="3"/>
      <c r="Y22" s="3"/>
      <c r="Z22" s="3"/>
      <c r="AA22" s="3"/>
      <c r="AB22" s="3"/>
    </row>
    <row r="23" spans="2:28">
      <c r="B23">
        <f>B22+1</f>
        <v>2</v>
      </c>
      <c r="C23" s="3">
        <f t="shared" ref="C23:C86" si="11">(C$15*C22+C$16*D22+C$17)/C$19</f>
        <v>104.16666666666667</v>
      </c>
      <c r="D23" s="3">
        <f t="shared" ref="D23:K54" si="12">(D$15*C22+D$16*E22+D$17)/D$19</f>
        <v>102.08333333333334</v>
      </c>
      <c r="E23" s="3">
        <f t="shared" si="9"/>
        <v>95</v>
      </c>
      <c r="F23" s="3">
        <f t="shared" si="9"/>
        <v>85</v>
      </c>
      <c r="G23" s="3">
        <f t="shared" si="9"/>
        <v>75</v>
      </c>
      <c r="H23" s="3">
        <f t="shared" si="9"/>
        <v>65</v>
      </c>
      <c r="I23" s="3">
        <f t="shared" si="9"/>
        <v>55</v>
      </c>
      <c r="J23" s="3">
        <f t="shared" si="9"/>
        <v>42.5</v>
      </c>
      <c r="K23" s="3">
        <f t="shared" si="9"/>
        <v>32.083333333333329</v>
      </c>
      <c r="L23" s="3">
        <f t="shared" ref="L23:L86" si="13">(L$15*K22+L$16*L22+L$17)/L$19</f>
        <v>12.5</v>
      </c>
      <c r="N23" s="3">
        <f t="shared" ref="N23:W45" si="14">C22-C23</f>
        <v>-2.5</v>
      </c>
      <c r="O23" s="3">
        <f t="shared" si="10"/>
        <v>-4.5833333333333428</v>
      </c>
      <c r="P23" s="3">
        <f t="shared" si="10"/>
        <v>-7.5</v>
      </c>
      <c r="Q23" s="3">
        <f t="shared" si="10"/>
        <v>-7.5</v>
      </c>
      <c r="R23" s="3">
        <f t="shared" si="10"/>
        <v>-7.5</v>
      </c>
      <c r="S23" s="3">
        <f t="shared" si="10"/>
        <v>-7.5</v>
      </c>
      <c r="T23" s="3">
        <f t="shared" si="10"/>
        <v>-7.5</v>
      </c>
      <c r="U23" s="3">
        <f t="shared" si="10"/>
        <v>-5</v>
      </c>
      <c r="V23" s="3">
        <f t="shared" si="10"/>
        <v>-9.5833333333333286</v>
      </c>
      <c r="W23" s="3">
        <f t="shared" si="10"/>
        <v>-0.83333333333333393</v>
      </c>
    </row>
    <row r="24" spans="2:28">
      <c r="B24">
        <f t="shared" ref="B24:B87" si="15">B23+1</f>
        <v>3</v>
      </c>
      <c r="C24" s="3">
        <f t="shared" si="11"/>
        <v>105.69444444444446</v>
      </c>
      <c r="D24" s="3">
        <f t="shared" si="12"/>
        <v>107.08333333333334</v>
      </c>
      <c r="E24" s="3">
        <f t="shared" si="9"/>
        <v>101.04166666666669</v>
      </c>
      <c r="F24" s="3">
        <f t="shared" si="9"/>
        <v>92.5</v>
      </c>
      <c r="G24" s="3">
        <f t="shared" si="9"/>
        <v>82.5</v>
      </c>
      <c r="H24" s="3">
        <f t="shared" si="9"/>
        <v>72.5</v>
      </c>
      <c r="I24" s="3">
        <f t="shared" si="9"/>
        <v>61.25</v>
      </c>
      <c r="J24" s="3">
        <f t="shared" si="9"/>
        <v>51.041666666666657</v>
      </c>
      <c r="K24" s="3">
        <f t="shared" si="9"/>
        <v>35</v>
      </c>
      <c r="L24" s="3">
        <f t="shared" si="13"/>
        <v>15.694444444444443</v>
      </c>
      <c r="N24" s="3">
        <f t="shared" si="14"/>
        <v>-1.5277777777777857</v>
      </c>
      <c r="O24" s="3">
        <f t="shared" si="10"/>
        <v>-5</v>
      </c>
      <c r="P24" s="3">
        <f t="shared" si="10"/>
        <v>-6.0416666666666856</v>
      </c>
      <c r="Q24" s="3">
        <f t="shared" si="10"/>
        <v>-7.5</v>
      </c>
      <c r="R24" s="3">
        <f t="shared" si="10"/>
        <v>-7.5</v>
      </c>
      <c r="S24" s="3">
        <f t="shared" si="10"/>
        <v>-7.5</v>
      </c>
      <c r="T24" s="3">
        <f t="shared" si="10"/>
        <v>-6.25</v>
      </c>
      <c r="U24" s="3">
        <f t="shared" si="10"/>
        <v>-8.5416666666666572</v>
      </c>
      <c r="V24" s="3">
        <f t="shared" si="10"/>
        <v>-2.9166666666666714</v>
      </c>
      <c r="W24" s="3">
        <f t="shared" si="10"/>
        <v>-3.1944444444444429</v>
      </c>
    </row>
    <row r="25" spans="2:28">
      <c r="B25">
        <f t="shared" si="15"/>
        <v>4</v>
      </c>
      <c r="C25" s="3">
        <f t="shared" si="11"/>
        <v>107.36111111111111</v>
      </c>
      <c r="D25" s="3">
        <f t="shared" si="12"/>
        <v>110.86805555555557</v>
      </c>
      <c r="E25" s="3">
        <f t="shared" si="9"/>
        <v>107.29166666666669</v>
      </c>
      <c r="F25" s="3">
        <f t="shared" si="9"/>
        <v>99.270833333333343</v>
      </c>
      <c r="G25" s="3">
        <f t="shared" si="9"/>
        <v>90</v>
      </c>
      <c r="H25" s="3">
        <f t="shared" si="9"/>
        <v>79.375</v>
      </c>
      <c r="I25" s="3">
        <f t="shared" si="9"/>
        <v>69.270833333333329</v>
      </c>
      <c r="J25" s="3">
        <f t="shared" si="9"/>
        <v>55.625</v>
      </c>
      <c r="K25" s="3">
        <f t="shared" si="9"/>
        <v>40.86805555555555</v>
      </c>
      <c r="L25" s="3">
        <f t="shared" si="13"/>
        <v>16.666666666666668</v>
      </c>
      <c r="N25" s="3">
        <f t="shared" si="14"/>
        <v>-1.6666666666666572</v>
      </c>
      <c r="O25" s="3">
        <f t="shared" si="10"/>
        <v>-3.7847222222222285</v>
      </c>
      <c r="P25" s="3">
        <f t="shared" si="10"/>
        <v>-6.25</v>
      </c>
      <c r="Q25" s="3">
        <f t="shared" si="10"/>
        <v>-6.7708333333333428</v>
      </c>
      <c r="R25" s="3">
        <f t="shared" si="10"/>
        <v>-7.5</v>
      </c>
      <c r="S25" s="3">
        <f t="shared" si="10"/>
        <v>-6.875</v>
      </c>
      <c r="T25" s="3">
        <f t="shared" si="10"/>
        <v>-8.0208333333333286</v>
      </c>
      <c r="U25" s="3">
        <f t="shared" si="10"/>
        <v>-4.5833333333333428</v>
      </c>
      <c r="V25" s="3">
        <f t="shared" si="10"/>
        <v>-5.86805555555555</v>
      </c>
      <c r="W25" s="3">
        <f t="shared" si="10"/>
        <v>-0.97222222222222499</v>
      </c>
    </row>
    <row r="26" spans="2:28">
      <c r="B26">
        <f t="shared" si="15"/>
        <v>5</v>
      </c>
      <c r="C26" s="3">
        <f t="shared" si="11"/>
        <v>108.62268518518518</v>
      </c>
      <c r="D26" s="3">
        <f t="shared" si="12"/>
        <v>114.8263888888889</v>
      </c>
      <c r="E26" s="3">
        <f t="shared" si="9"/>
        <v>112.56944444444446</v>
      </c>
      <c r="F26" s="3">
        <f t="shared" si="9"/>
        <v>106.14583333333334</v>
      </c>
      <c r="G26" s="3">
        <f t="shared" si="9"/>
        <v>96.822916666666686</v>
      </c>
      <c r="H26" s="3">
        <f t="shared" si="9"/>
        <v>87.135416666666657</v>
      </c>
      <c r="I26" s="3">
        <f t="shared" si="9"/>
        <v>75</v>
      </c>
      <c r="J26" s="3">
        <f t="shared" si="9"/>
        <v>62.569444444444443</v>
      </c>
      <c r="K26" s="3">
        <f t="shared" si="9"/>
        <v>43.645833333333343</v>
      </c>
      <c r="L26" s="3">
        <f t="shared" si="13"/>
        <v>18.622685185185183</v>
      </c>
      <c r="N26" s="3">
        <f t="shared" si="14"/>
        <v>-1.261574074074062</v>
      </c>
      <c r="O26" s="3">
        <f t="shared" si="10"/>
        <v>-3.9583333333333286</v>
      </c>
      <c r="P26" s="3">
        <f t="shared" si="10"/>
        <v>-5.2777777777777715</v>
      </c>
      <c r="Q26" s="3">
        <f t="shared" si="10"/>
        <v>-6.875</v>
      </c>
      <c r="R26" s="3">
        <f t="shared" si="10"/>
        <v>-6.8229166666666856</v>
      </c>
      <c r="S26" s="3">
        <f t="shared" si="10"/>
        <v>-7.7604166666666572</v>
      </c>
      <c r="T26" s="3">
        <f t="shared" si="10"/>
        <v>-5.7291666666666714</v>
      </c>
      <c r="U26" s="3">
        <f t="shared" si="10"/>
        <v>-6.9444444444444429</v>
      </c>
      <c r="V26" s="3">
        <f t="shared" si="10"/>
        <v>-2.7777777777777928</v>
      </c>
      <c r="W26" s="3">
        <f t="shared" si="10"/>
        <v>-1.9560185185185155</v>
      </c>
    </row>
    <row r="27" spans="2:28">
      <c r="B27">
        <f t="shared" si="15"/>
        <v>6</v>
      </c>
      <c r="C27" s="3">
        <f t="shared" si="11"/>
        <v>109.94212962962963</v>
      </c>
      <c r="D27" s="3">
        <f t="shared" si="12"/>
        <v>118.09606481481482</v>
      </c>
      <c r="E27" s="3">
        <f t="shared" si="9"/>
        <v>117.98611111111113</v>
      </c>
      <c r="F27" s="3">
        <f t="shared" si="9"/>
        <v>112.19618055555557</v>
      </c>
      <c r="G27" s="3">
        <f t="shared" si="9"/>
        <v>104.140625</v>
      </c>
      <c r="H27" s="3">
        <f t="shared" si="9"/>
        <v>93.411458333333343</v>
      </c>
      <c r="I27" s="3">
        <f t="shared" si="9"/>
        <v>82.352430555555543</v>
      </c>
      <c r="J27" s="3">
        <f t="shared" si="9"/>
        <v>66.822916666666671</v>
      </c>
      <c r="K27" s="3">
        <f t="shared" si="9"/>
        <v>48.096064814814817</v>
      </c>
      <c r="L27" s="3">
        <f t="shared" si="13"/>
        <v>19.548611111111114</v>
      </c>
      <c r="N27" s="3">
        <f t="shared" si="14"/>
        <v>-1.3194444444444571</v>
      </c>
      <c r="O27" s="3">
        <f t="shared" si="10"/>
        <v>-3.2696759259259238</v>
      </c>
      <c r="P27" s="3">
        <f t="shared" si="10"/>
        <v>-5.4166666666666714</v>
      </c>
      <c r="Q27" s="3">
        <f t="shared" si="10"/>
        <v>-6.0503472222222285</v>
      </c>
      <c r="R27" s="3">
        <f t="shared" si="10"/>
        <v>-7.3177083333333144</v>
      </c>
      <c r="S27" s="3">
        <f t="shared" si="10"/>
        <v>-6.2760416666666856</v>
      </c>
      <c r="T27" s="3">
        <f t="shared" si="10"/>
        <v>-7.3524305555555429</v>
      </c>
      <c r="U27" s="3">
        <f t="shared" si="10"/>
        <v>-4.2534722222222285</v>
      </c>
      <c r="V27" s="3">
        <f t="shared" si="10"/>
        <v>-4.4502314814814738</v>
      </c>
      <c r="W27" s="3">
        <f t="shared" si="10"/>
        <v>-0.92592592592593093</v>
      </c>
    </row>
    <row r="28" spans="2:28">
      <c r="B28">
        <f t="shared" si="15"/>
        <v>7</v>
      </c>
      <c r="C28" s="3">
        <f t="shared" si="11"/>
        <v>111.03202160493828</v>
      </c>
      <c r="D28" s="3">
        <f t="shared" si="12"/>
        <v>121.46412037037038</v>
      </c>
      <c r="E28" s="3">
        <f t="shared" si="9"/>
        <v>122.64612268518518</v>
      </c>
      <c r="F28" s="3">
        <f t="shared" si="9"/>
        <v>118.56336805555557</v>
      </c>
      <c r="G28" s="3">
        <f t="shared" si="9"/>
        <v>110.30381944444446</v>
      </c>
      <c r="H28" s="3">
        <f t="shared" si="9"/>
        <v>100.74652777777777</v>
      </c>
      <c r="I28" s="3">
        <f t="shared" si="9"/>
        <v>87.6171875</v>
      </c>
      <c r="J28" s="3">
        <f t="shared" si="9"/>
        <v>72.724247685185176</v>
      </c>
      <c r="K28" s="3">
        <f t="shared" si="9"/>
        <v>50.685763888888886</v>
      </c>
      <c r="L28" s="3">
        <f t="shared" si="13"/>
        <v>21.032021604938272</v>
      </c>
      <c r="N28" s="3">
        <f t="shared" si="14"/>
        <v>-1.089891975308646</v>
      </c>
      <c r="O28" s="3">
        <f t="shared" si="10"/>
        <v>-3.3680555555555571</v>
      </c>
      <c r="P28" s="3">
        <f t="shared" si="10"/>
        <v>-4.6600115740740478</v>
      </c>
      <c r="Q28" s="3">
        <f t="shared" si="10"/>
        <v>-6.3671875</v>
      </c>
      <c r="R28" s="3">
        <f t="shared" si="10"/>
        <v>-6.1631944444444571</v>
      </c>
      <c r="S28" s="3">
        <f t="shared" si="10"/>
        <v>-7.3350694444444287</v>
      </c>
      <c r="T28" s="3">
        <f t="shared" si="10"/>
        <v>-5.2647569444444571</v>
      </c>
      <c r="U28" s="3">
        <f t="shared" si="10"/>
        <v>-5.9013310185185048</v>
      </c>
      <c r="V28" s="3">
        <f t="shared" si="10"/>
        <v>-2.5896990740740691</v>
      </c>
      <c r="W28" s="3">
        <f t="shared" si="10"/>
        <v>-1.4834104938271579</v>
      </c>
    </row>
    <row r="29" spans="2:28">
      <c r="B29">
        <f t="shared" si="15"/>
        <v>8</v>
      </c>
      <c r="C29" s="3">
        <f t="shared" si="11"/>
        <v>112.15470679012346</v>
      </c>
      <c r="D29" s="3">
        <f t="shared" si="12"/>
        <v>124.33907214506172</v>
      </c>
      <c r="E29" s="3">
        <f t="shared" si="9"/>
        <v>127.51374421296298</v>
      </c>
      <c r="F29" s="3">
        <f t="shared" si="9"/>
        <v>123.97497106481482</v>
      </c>
      <c r="G29" s="3">
        <f t="shared" si="9"/>
        <v>117.15494791666669</v>
      </c>
      <c r="H29" s="3">
        <f t="shared" si="9"/>
        <v>106.46050347222223</v>
      </c>
      <c r="I29" s="3">
        <f t="shared" si="9"/>
        <v>94.235387731481481</v>
      </c>
      <c r="J29" s="3">
        <f t="shared" si="9"/>
        <v>76.651475694444443</v>
      </c>
      <c r="K29" s="3">
        <f t="shared" si="9"/>
        <v>54.378134645061728</v>
      </c>
      <c r="L29" s="3">
        <f t="shared" si="13"/>
        <v>21.89525462962963</v>
      </c>
      <c r="N29" s="3">
        <f t="shared" si="14"/>
        <v>-1.1226851851851762</v>
      </c>
      <c r="O29" s="3">
        <f t="shared" si="10"/>
        <v>-2.8749517746913398</v>
      </c>
      <c r="P29" s="3">
        <f t="shared" si="10"/>
        <v>-4.8676215277777999</v>
      </c>
      <c r="Q29" s="3">
        <f t="shared" si="10"/>
        <v>-5.4116030092592524</v>
      </c>
      <c r="R29" s="3">
        <f t="shared" si="10"/>
        <v>-6.8511284722222285</v>
      </c>
      <c r="S29" s="3">
        <f t="shared" si="10"/>
        <v>-5.7139756944444571</v>
      </c>
      <c r="T29" s="3">
        <f t="shared" si="10"/>
        <v>-6.618200231481481</v>
      </c>
      <c r="U29" s="3">
        <f t="shared" si="10"/>
        <v>-3.9272280092592666</v>
      </c>
      <c r="V29" s="3">
        <f t="shared" si="10"/>
        <v>-3.6923707561728421</v>
      </c>
      <c r="W29" s="3">
        <f t="shared" si="10"/>
        <v>-0.86323302469135754</v>
      </c>
    </row>
    <row r="30" spans="2:28">
      <c r="B30">
        <f t="shared" si="15"/>
        <v>9</v>
      </c>
      <c r="C30" s="3">
        <f t="shared" si="11"/>
        <v>113.11302404835391</v>
      </c>
      <c r="D30" s="3">
        <f t="shared" si="12"/>
        <v>127.33422550154323</v>
      </c>
      <c r="E30" s="3">
        <f t="shared" si="9"/>
        <v>131.65702160493828</v>
      </c>
      <c r="F30" s="3">
        <f t="shared" si="9"/>
        <v>129.83434606481481</v>
      </c>
      <c r="G30" s="3">
        <f t="shared" si="9"/>
        <v>122.71773726851852</v>
      </c>
      <c r="H30" s="3">
        <f t="shared" si="9"/>
        <v>113.19516782407409</v>
      </c>
      <c r="I30" s="3">
        <f t="shared" si="9"/>
        <v>99.055989583333343</v>
      </c>
      <c r="J30" s="3">
        <f t="shared" si="9"/>
        <v>81.806761188271608</v>
      </c>
      <c r="K30" s="3">
        <f t="shared" si="9"/>
        <v>56.773365162037038</v>
      </c>
      <c r="L30" s="3">
        <f t="shared" si="13"/>
        <v>23.126044881687243</v>
      </c>
      <c r="N30" s="3">
        <f t="shared" si="14"/>
        <v>-0.95831725823045133</v>
      </c>
      <c r="O30" s="3">
        <f t="shared" si="10"/>
        <v>-2.9951533564815094</v>
      </c>
      <c r="P30" s="3">
        <f t="shared" si="10"/>
        <v>-4.1432773919753032</v>
      </c>
      <c r="Q30" s="3">
        <f t="shared" si="10"/>
        <v>-5.8593749999999858</v>
      </c>
      <c r="R30" s="3">
        <f t="shared" si="10"/>
        <v>-5.5627893518518334</v>
      </c>
      <c r="S30" s="3">
        <f t="shared" si="10"/>
        <v>-6.7346643518518619</v>
      </c>
      <c r="T30" s="3">
        <f t="shared" si="10"/>
        <v>-4.8206018518518619</v>
      </c>
      <c r="U30" s="3">
        <f t="shared" si="10"/>
        <v>-5.1552854938271651</v>
      </c>
      <c r="V30" s="3">
        <f t="shared" si="10"/>
        <v>-2.3952305169753103</v>
      </c>
      <c r="W30" s="3">
        <f t="shared" si="10"/>
        <v>-1.2307902520576128</v>
      </c>
    </row>
    <row r="31" spans="2:28">
      <c r="B31">
        <f t="shared" si="15"/>
        <v>10</v>
      </c>
      <c r="C31" s="3">
        <f t="shared" si="11"/>
        <v>114.11140850051441</v>
      </c>
      <c r="D31" s="3">
        <f t="shared" si="12"/>
        <v>129.88502282664609</v>
      </c>
      <c r="E31" s="3">
        <f t="shared" si="9"/>
        <v>136.08428578317901</v>
      </c>
      <c r="F31" s="3">
        <f t="shared" si="9"/>
        <v>134.68737943672841</v>
      </c>
      <c r="G31" s="3">
        <f t="shared" si="9"/>
        <v>129.01475694444446</v>
      </c>
      <c r="H31" s="3">
        <f t="shared" si="9"/>
        <v>118.38686342592592</v>
      </c>
      <c r="I31" s="3">
        <f t="shared" si="9"/>
        <v>105.00096450617286</v>
      </c>
      <c r="J31" s="3">
        <f t="shared" si="9"/>
        <v>85.414677372685176</v>
      </c>
      <c r="K31" s="3">
        <f t="shared" si="9"/>
        <v>59.966403034979429</v>
      </c>
      <c r="L31" s="3">
        <f t="shared" si="13"/>
        <v>23.924455054012345</v>
      </c>
      <c r="N31" s="3">
        <f t="shared" si="14"/>
        <v>-0.99838445216050786</v>
      </c>
      <c r="O31" s="3">
        <f t="shared" si="10"/>
        <v>-2.5507973251028631</v>
      </c>
      <c r="P31" s="3">
        <f t="shared" si="10"/>
        <v>-4.4272641782407334</v>
      </c>
      <c r="Q31" s="3">
        <f t="shared" si="10"/>
        <v>-4.8530333719135967</v>
      </c>
      <c r="R31" s="3">
        <f t="shared" si="10"/>
        <v>-6.297019675925938</v>
      </c>
      <c r="S31" s="3">
        <f t="shared" si="10"/>
        <v>-5.1916956018518334</v>
      </c>
      <c r="T31" s="3">
        <f t="shared" si="10"/>
        <v>-5.9449749228395206</v>
      </c>
      <c r="U31" s="3">
        <f t="shared" si="10"/>
        <v>-3.6079161844135683</v>
      </c>
      <c r="V31" s="3">
        <f t="shared" si="10"/>
        <v>-3.1930378729423907</v>
      </c>
      <c r="W31" s="3">
        <f t="shared" si="10"/>
        <v>-0.79841017232510225</v>
      </c>
    </row>
    <row r="32" spans="2:28">
      <c r="B32">
        <f t="shared" si="15"/>
        <v>11</v>
      </c>
      <c r="C32" s="3">
        <f t="shared" si="11"/>
        <v>114.9616742755487</v>
      </c>
      <c r="D32" s="3">
        <f t="shared" si="12"/>
        <v>132.59784714184673</v>
      </c>
      <c r="E32" s="3">
        <f t="shared" si="9"/>
        <v>139.78620113168725</v>
      </c>
      <c r="F32" s="3">
        <f t="shared" si="9"/>
        <v>140.04952136381172</v>
      </c>
      <c r="G32" s="3">
        <f t="shared" si="9"/>
        <v>134.03712143132717</v>
      </c>
      <c r="H32" s="3">
        <f t="shared" si="9"/>
        <v>124.50786072530866</v>
      </c>
      <c r="I32" s="3">
        <f t="shared" si="9"/>
        <v>109.40077039930554</v>
      </c>
      <c r="J32" s="3">
        <f t="shared" si="9"/>
        <v>89.983683770576135</v>
      </c>
      <c r="K32" s="3">
        <f t="shared" si="9"/>
        <v>62.169566213348759</v>
      </c>
      <c r="L32" s="3">
        <f t="shared" si="13"/>
        <v>24.98880101165981</v>
      </c>
      <c r="N32" s="3">
        <f t="shared" si="14"/>
        <v>-0.85026577503428769</v>
      </c>
      <c r="O32" s="3">
        <f t="shared" si="10"/>
        <v>-2.7128243152006348</v>
      </c>
      <c r="P32" s="3">
        <f t="shared" si="10"/>
        <v>-3.701915348508237</v>
      </c>
      <c r="Q32" s="3">
        <f t="shared" si="10"/>
        <v>-5.3621419270833144</v>
      </c>
      <c r="R32" s="3">
        <f t="shared" si="10"/>
        <v>-5.022364486882708</v>
      </c>
      <c r="S32" s="3">
        <f t="shared" si="10"/>
        <v>-6.1209972993827364</v>
      </c>
      <c r="T32" s="3">
        <f t="shared" si="10"/>
        <v>-4.3998058931326796</v>
      </c>
      <c r="U32" s="3">
        <f t="shared" si="10"/>
        <v>-4.5690063978909592</v>
      </c>
      <c r="V32" s="3">
        <f t="shared" si="10"/>
        <v>-2.20316317836933</v>
      </c>
      <c r="W32" s="3">
        <f t="shared" si="10"/>
        <v>-1.0643459576474648</v>
      </c>
    </row>
    <row r="33" spans="2:23">
      <c r="B33">
        <f t="shared" si="15"/>
        <v>12</v>
      </c>
      <c r="C33" s="3">
        <f t="shared" si="11"/>
        <v>115.86594904728224</v>
      </c>
      <c r="D33" s="3">
        <f t="shared" si="12"/>
        <v>134.87393770361797</v>
      </c>
      <c r="E33" s="3">
        <f t="shared" si="9"/>
        <v>143.82368425282922</v>
      </c>
      <c r="F33" s="3">
        <f t="shared" si="9"/>
        <v>144.41166128150721</v>
      </c>
      <c r="G33" s="3">
        <f t="shared" si="9"/>
        <v>139.77869104456019</v>
      </c>
      <c r="H33" s="3">
        <f t="shared" si="9"/>
        <v>129.21894591531637</v>
      </c>
      <c r="I33" s="3">
        <f t="shared" si="9"/>
        <v>114.7457722479424</v>
      </c>
      <c r="J33" s="3">
        <f t="shared" si="9"/>
        <v>93.285168306327165</v>
      </c>
      <c r="K33" s="3">
        <f t="shared" si="9"/>
        <v>64.986242391117969</v>
      </c>
      <c r="L33" s="3">
        <f t="shared" si="13"/>
        <v>25.72318873778292</v>
      </c>
      <c r="N33" s="3">
        <f t="shared" si="14"/>
        <v>-0.90427477173354021</v>
      </c>
      <c r="O33" s="3">
        <f t="shared" si="10"/>
        <v>-2.276090561771241</v>
      </c>
      <c r="P33" s="3">
        <f t="shared" si="10"/>
        <v>-4.0374831211419746</v>
      </c>
      <c r="Q33" s="3">
        <f t="shared" si="10"/>
        <v>-4.3621399176954867</v>
      </c>
      <c r="R33" s="3">
        <f t="shared" si="10"/>
        <v>-5.7415696132330254</v>
      </c>
      <c r="S33" s="3">
        <f t="shared" si="10"/>
        <v>-4.711085190007708</v>
      </c>
      <c r="T33" s="3">
        <f t="shared" si="10"/>
        <v>-5.3450018486368549</v>
      </c>
      <c r="U33" s="3">
        <f t="shared" si="10"/>
        <v>-3.3014845357510296</v>
      </c>
      <c r="V33" s="3">
        <f t="shared" si="10"/>
        <v>-2.8166761777692102</v>
      </c>
      <c r="W33" s="3">
        <f t="shared" si="10"/>
        <v>-0.73438772612310999</v>
      </c>
    </row>
    <row r="34" spans="2:23">
      <c r="B34">
        <f t="shared" si="15"/>
        <v>13</v>
      </c>
      <c r="C34" s="3">
        <f t="shared" si="11"/>
        <v>116.62464590120599</v>
      </c>
      <c r="D34" s="3">
        <f t="shared" si="12"/>
        <v>137.34481665005572</v>
      </c>
      <c r="E34" s="3">
        <f t="shared" si="9"/>
        <v>147.1427994925626</v>
      </c>
      <c r="F34" s="3">
        <f t="shared" si="9"/>
        <v>149.30118764869471</v>
      </c>
      <c r="G34" s="3">
        <f t="shared" si="9"/>
        <v>144.31530359841179</v>
      </c>
      <c r="H34" s="3">
        <f t="shared" si="9"/>
        <v>134.76223164625128</v>
      </c>
      <c r="I34" s="3">
        <f t="shared" si="9"/>
        <v>118.75205711082177</v>
      </c>
      <c r="J34" s="3">
        <f t="shared" si="9"/>
        <v>97.366007319530183</v>
      </c>
      <c r="K34" s="3">
        <f t="shared" si="9"/>
        <v>67.004178522055042</v>
      </c>
      <c r="L34" s="3">
        <f t="shared" si="13"/>
        <v>26.662080797039323</v>
      </c>
      <c r="N34" s="3">
        <f t="shared" si="14"/>
        <v>-0.75869685392375175</v>
      </c>
      <c r="O34" s="3">
        <f t="shared" si="10"/>
        <v>-2.4708789464377503</v>
      </c>
      <c r="P34" s="3">
        <f t="shared" si="10"/>
        <v>-3.3191152397333781</v>
      </c>
      <c r="Q34" s="3">
        <f t="shared" si="10"/>
        <v>-4.8895263671875</v>
      </c>
      <c r="R34" s="3">
        <f t="shared" si="10"/>
        <v>-4.5366125538515973</v>
      </c>
      <c r="S34" s="3">
        <f t="shared" si="10"/>
        <v>-5.5432857309349117</v>
      </c>
      <c r="T34" s="3">
        <f t="shared" si="10"/>
        <v>-4.0062848628793688</v>
      </c>
      <c r="U34" s="3">
        <f t="shared" si="10"/>
        <v>-4.0808390132030183</v>
      </c>
      <c r="V34" s="3">
        <f t="shared" si="10"/>
        <v>-2.0179361309370734</v>
      </c>
      <c r="W34" s="3">
        <f t="shared" si="10"/>
        <v>-0.9388920592564034</v>
      </c>
    </row>
    <row r="35" spans="2:23">
      <c r="B35">
        <f t="shared" si="15"/>
        <v>14</v>
      </c>
      <c r="C35" s="3">
        <f t="shared" si="11"/>
        <v>117.44827221668524</v>
      </c>
      <c r="D35" s="3">
        <f t="shared" si="12"/>
        <v>139.38372269688429</v>
      </c>
      <c r="E35" s="3">
        <f t="shared" si="9"/>
        <v>150.82300214937521</v>
      </c>
      <c r="F35" s="3">
        <f t="shared" si="9"/>
        <v>153.22905154548721</v>
      </c>
      <c r="G35" s="3">
        <f t="shared" si="9"/>
        <v>149.53170964747301</v>
      </c>
      <c r="H35" s="3">
        <f t="shared" si="9"/>
        <v>139.03368035461676</v>
      </c>
      <c r="I35" s="3">
        <f t="shared" si="9"/>
        <v>123.56411948289073</v>
      </c>
      <c r="J35" s="3">
        <f t="shared" si="9"/>
        <v>100.3781178164384</v>
      </c>
      <c r="K35" s="3">
        <f t="shared" si="9"/>
        <v>69.514044058284753</v>
      </c>
      <c r="L35" s="3">
        <f t="shared" si="13"/>
        <v>27.33472617401835</v>
      </c>
      <c r="N35" s="3">
        <f t="shared" si="14"/>
        <v>-0.82362631547924536</v>
      </c>
      <c r="O35" s="3">
        <f t="shared" si="10"/>
        <v>-2.038906046828572</v>
      </c>
      <c r="P35" s="3">
        <f t="shared" si="10"/>
        <v>-3.6802026568126109</v>
      </c>
      <c r="Q35" s="3">
        <f t="shared" si="10"/>
        <v>-3.9278638967925019</v>
      </c>
      <c r="R35" s="3">
        <f t="shared" si="10"/>
        <v>-5.2164060490612201</v>
      </c>
      <c r="S35" s="3">
        <f t="shared" si="10"/>
        <v>-4.2714487083654831</v>
      </c>
      <c r="T35" s="3">
        <f t="shared" si="10"/>
        <v>-4.812062372068965</v>
      </c>
      <c r="U35" s="3">
        <f t="shared" si="10"/>
        <v>-3.0121104969082211</v>
      </c>
      <c r="V35" s="3">
        <f t="shared" si="10"/>
        <v>-2.5098655362297109</v>
      </c>
      <c r="W35" s="3">
        <f t="shared" si="10"/>
        <v>-0.67264537697902682</v>
      </c>
    </row>
    <row r="36" spans="2:23">
      <c r="B36">
        <f t="shared" si="15"/>
        <v>15</v>
      </c>
      <c r="C36" s="3">
        <f t="shared" si="11"/>
        <v>118.12790756562809</v>
      </c>
      <c r="D36" s="3">
        <f t="shared" si="12"/>
        <v>141.63563718303024</v>
      </c>
      <c r="E36" s="3">
        <f t="shared" si="9"/>
        <v>153.80638712118574</v>
      </c>
      <c r="F36" s="3">
        <f t="shared" si="9"/>
        <v>157.67735589842411</v>
      </c>
      <c r="G36" s="3">
        <f t="shared" si="9"/>
        <v>153.63136595005199</v>
      </c>
      <c r="H36" s="3">
        <f t="shared" si="9"/>
        <v>144.04791456518186</v>
      </c>
      <c r="I36" s="3">
        <f t="shared" si="9"/>
        <v>127.20589908552761</v>
      </c>
      <c r="J36" s="3">
        <f t="shared" si="9"/>
        <v>104.03908177058774</v>
      </c>
      <c r="K36" s="3">
        <f t="shared" si="9"/>
        <v>71.356421995228374</v>
      </c>
      <c r="L36" s="3">
        <f t="shared" si="13"/>
        <v>28.171348019428248</v>
      </c>
      <c r="N36" s="3">
        <f t="shared" si="14"/>
        <v>-0.6796353489428526</v>
      </c>
      <c r="O36" s="3">
        <f t="shared" si="10"/>
        <v>-2.2519144861459495</v>
      </c>
      <c r="P36" s="3">
        <f t="shared" si="10"/>
        <v>-2.9833849718105228</v>
      </c>
      <c r="Q36" s="3">
        <f t="shared" si="10"/>
        <v>-4.4483043529369013</v>
      </c>
      <c r="R36" s="3">
        <f t="shared" si="10"/>
        <v>-4.0996563025789783</v>
      </c>
      <c r="S36" s="3">
        <f t="shared" si="10"/>
        <v>-5.0142342105650926</v>
      </c>
      <c r="T36" s="3">
        <f t="shared" si="10"/>
        <v>-3.6417796026368734</v>
      </c>
      <c r="U36" s="3">
        <f t="shared" si="10"/>
        <v>-3.660963954149338</v>
      </c>
      <c r="V36" s="3">
        <f t="shared" si="10"/>
        <v>-1.8423779369436204</v>
      </c>
      <c r="W36" s="3">
        <f t="shared" si="10"/>
        <v>-0.8366218454098977</v>
      </c>
    </row>
    <row r="37" spans="2:23">
      <c r="B37">
        <f t="shared" si="15"/>
        <v>16</v>
      </c>
      <c r="C37" s="3">
        <f t="shared" si="11"/>
        <v>118.87854572767675</v>
      </c>
      <c r="D37" s="3">
        <f t="shared" si="12"/>
        <v>143.46714734340691</v>
      </c>
      <c r="E37" s="3">
        <f t="shared" si="9"/>
        <v>157.15649654072718</v>
      </c>
      <c r="F37" s="3">
        <f t="shared" si="9"/>
        <v>161.21887653561888</v>
      </c>
      <c r="G37" s="3">
        <f t="shared" si="9"/>
        <v>158.36263523180298</v>
      </c>
      <c r="H37" s="3">
        <f t="shared" si="9"/>
        <v>147.9186325177898</v>
      </c>
      <c r="I37" s="3">
        <f t="shared" si="9"/>
        <v>131.54349816788479</v>
      </c>
      <c r="J37" s="3">
        <f t="shared" si="9"/>
        <v>106.78116054037798</v>
      </c>
      <c r="K37" s="3">
        <f t="shared" si="9"/>
        <v>73.60521489500799</v>
      </c>
      <c r="L37" s="3">
        <f t="shared" si="13"/>
        <v>28.785473998409458</v>
      </c>
      <c r="N37" s="3">
        <f t="shared" si="14"/>
        <v>-0.7506381620486593</v>
      </c>
      <c r="O37" s="3">
        <f t="shared" si="10"/>
        <v>-1.8315101603766664</v>
      </c>
      <c r="P37" s="3">
        <f t="shared" si="10"/>
        <v>-3.3501094195414396</v>
      </c>
      <c r="Q37" s="3">
        <f t="shared" si="10"/>
        <v>-3.5415206371947647</v>
      </c>
      <c r="R37" s="3">
        <f t="shared" si="10"/>
        <v>-4.7312692817509969</v>
      </c>
      <c r="S37" s="3">
        <f t="shared" si="10"/>
        <v>-3.8707179526079472</v>
      </c>
      <c r="T37" s="3">
        <f t="shared" si="10"/>
        <v>-4.3375990823571868</v>
      </c>
      <c r="U37" s="3">
        <f t="shared" si="10"/>
        <v>-2.7420787697902398</v>
      </c>
      <c r="V37" s="3">
        <f t="shared" si="10"/>
        <v>-2.2487928997796161</v>
      </c>
      <c r="W37" s="3">
        <f t="shared" si="10"/>
        <v>-0.61412597898121035</v>
      </c>
    </row>
    <row r="38" spans="2:23">
      <c r="B38">
        <f t="shared" si="15"/>
        <v>17</v>
      </c>
      <c r="C38" s="3">
        <f t="shared" si="11"/>
        <v>119.48904911446897</v>
      </c>
      <c r="D38" s="3">
        <f t="shared" si="12"/>
        <v>145.51752113420196</v>
      </c>
      <c r="E38" s="3">
        <f t="shared" si="12"/>
        <v>159.84301193951288</v>
      </c>
      <c r="F38" s="3">
        <f t="shared" si="12"/>
        <v>165.25956588626508</v>
      </c>
      <c r="G38" s="3">
        <f t="shared" si="12"/>
        <v>162.06875452670434</v>
      </c>
      <c r="H38" s="3">
        <f t="shared" si="12"/>
        <v>152.45306669984387</v>
      </c>
      <c r="I38" s="3">
        <f t="shared" si="12"/>
        <v>134.84989652908388</v>
      </c>
      <c r="J38" s="3">
        <f t="shared" si="12"/>
        <v>110.0743565314464</v>
      </c>
      <c r="K38" s="3">
        <f t="shared" si="12"/>
        <v>75.28331726939372</v>
      </c>
      <c r="L38" s="3">
        <f t="shared" si="13"/>
        <v>29.535071631669332</v>
      </c>
      <c r="N38" s="3">
        <f t="shared" si="14"/>
        <v>-0.61050338679221738</v>
      </c>
      <c r="O38" s="3">
        <f t="shared" si="14"/>
        <v>-2.0503737907950494</v>
      </c>
      <c r="P38" s="3">
        <f t="shared" si="14"/>
        <v>-2.6865153987857013</v>
      </c>
      <c r="Q38" s="3">
        <f t="shared" si="14"/>
        <v>-4.040689350646204</v>
      </c>
      <c r="R38" s="3">
        <f t="shared" si="14"/>
        <v>-3.7061192949013559</v>
      </c>
      <c r="S38" s="3">
        <f t="shared" si="14"/>
        <v>-4.5344341820540706</v>
      </c>
      <c r="T38" s="3">
        <f t="shared" si="14"/>
        <v>-3.3063983611990864</v>
      </c>
      <c r="U38" s="3">
        <f t="shared" si="14"/>
        <v>-3.2931959910684157</v>
      </c>
      <c r="V38" s="3">
        <f t="shared" si="14"/>
        <v>-1.6781023743857304</v>
      </c>
      <c r="W38" s="3">
        <f t="shared" si="14"/>
        <v>-0.74959763325987439</v>
      </c>
    </row>
    <row r="39" spans="2:23">
      <c r="B39">
        <f t="shared" si="15"/>
        <v>18</v>
      </c>
      <c r="C39" s="3">
        <f t="shared" si="11"/>
        <v>120.17250704473399</v>
      </c>
      <c r="D39" s="3">
        <f t="shared" si="12"/>
        <v>147.16603052699091</v>
      </c>
      <c r="E39" s="3">
        <f t="shared" si="12"/>
        <v>162.88854351023352</v>
      </c>
      <c r="F39" s="3">
        <f t="shared" si="12"/>
        <v>168.45588323310861</v>
      </c>
      <c r="G39" s="3">
        <f t="shared" si="12"/>
        <v>166.35631629305448</v>
      </c>
      <c r="H39" s="3">
        <f t="shared" si="12"/>
        <v>155.95932552789409</v>
      </c>
      <c r="I39" s="3">
        <f t="shared" si="12"/>
        <v>138.76371161564512</v>
      </c>
      <c r="J39" s="3">
        <f t="shared" si="12"/>
        <v>112.56660689923879</v>
      </c>
      <c r="K39" s="3">
        <f t="shared" si="12"/>
        <v>77.304714081557862</v>
      </c>
      <c r="L39" s="3">
        <f t="shared" si="13"/>
        <v>30.094439089797905</v>
      </c>
      <c r="N39" s="3">
        <f t="shared" si="14"/>
        <v>-0.68345793026502122</v>
      </c>
      <c r="O39" s="3">
        <f t="shared" si="14"/>
        <v>-1.6485093927889523</v>
      </c>
      <c r="P39" s="3">
        <f t="shared" si="14"/>
        <v>-3.045531570720641</v>
      </c>
      <c r="Q39" s="3">
        <f t="shared" si="14"/>
        <v>-3.1963173468435286</v>
      </c>
      <c r="R39" s="3">
        <f t="shared" si="14"/>
        <v>-4.2875617663501373</v>
      </c>
      <c r="S39" s="3">
        <f t="shared" si="14"/>
        <v>-3.5062588280502212</v>
      </c>
      <c r="T39" s="3">
        <f t="shared" si="14"/>
        <v>-3.9138150865612431</v>
      </c>
      <c r="U39" s="3">
        <f t="shared" si="14"/>
        <v>-2.4922503677923942</v>
      </c>
      <c r="V39" s="3">
        <f t="shared" si="14"/>
        <v>-2.0213968121641415</v>
      </c>
      <c r="W39" s="3">
        <f t="shared" si="14"/>
        <v>-0.55936745812857325</v>
      </c>
    </row>
    <row r="40" spans="2:23">
      <c r="B40">
        <f t="shared" si="15"/>
        <v>19</v>
      </c>
      <c r="C40" s="3">
        <f t="shared" si="11"/>
        <v>120.72201017566364</v>
      </c>
      <c r="D40" s="3">
        <f t="shared" si="12"/>
        <v>149.03052527748375</v>
      </c>
      <c r="E40" s="3">
        <f t="shared" si="12"/>
        <v>165.31095688004979</v>
      </c>
      <c r="F40" s="3">
        <f t="shared" si="12"/>
        <v>172.12242990164398</v>
      </c>
      <c r="G40" s="3">
        <f t="shared" si="12"/>
        <v>169.70760438050135</v>
      </c>
      <c r="H40" s="3">
        <f t="shared" si="12"/>
        <v>160.06001395434978</v>
      </c>
      <c r="I40" s="3">
        <f t="shared" si="12"/>
        <v>141.76296621356644</v>
      </c>
      <c r="J40" s="3">
        <f t="shared" si="12"/>
        <v>115.5342128486015</v>
      </c>
      <c r="K40" s="3">
        <f t="shared" si="12"/>
        <v>78.830522994518347</v>
      </c>
      <c r="L40" s="3">
        <f t="shared" si="13"/>
        <v>30.768238027185955</v>
      </c>
      <c r="N40" s="3">
        <f t="shared" si="14"/>
        <v>-0.54950313092965075</v>
      </c>
      <c r="O40" s="3">
        <f t="shared" si="14"/>
        <v>-1.8644947504928382</v>
      </c>
      <c r="P40" s="3">
        <f t="shared" si="14"/>
        <v>-2.4224133698162689</v>
      </c>
      <c r="Q40" s="3">
        <f t="shared" si="14"/>
        <v>-3.6665466685353749</v>
      </c>
      <c r="R40" s="3">
        <f t="shared" si="14"/>
        <v>-3.3512880874468749</v>
      </c>
      <c r="S40" s="3">
        <f t="shared" si="14"/>
        <v>-4.1006884264556902</v>
      </c>
      <c r="T40" s="3">
        <f t="shared" si="14"/>
        <v>-2.9992545979213219</v>
      </c>
      <c r="U40" s="3">
        <f t="shared" si="14"/>
        <v>-2.9676059493627065</v>
      </c>
      <c r="V40" s="3">
        <f t="shared" si="14"/>
        <v>-1.5258089129604855</v>
      </c>
      <c r="W40" s="3">
        <f t="shared" si="14"/>
        <v>-0.67379893738804952</v>
      </c>
    </row>
    <row r="41" spans="2:23">
      <c r="B41">
        <f t="shared" si="15"/>
        <v>20</v>
      </c>
      <c r="C41" s="3">
        <f t="shared" si="11"/>
        <v>121.34350842582792</v>
      </c>
      <c r="D41" s="3">
        <f t="shared" si="12"/>
        <v>150.51648352785671</v>
      </c>
      <c r="E41" s="3">
        <f t="shared" si="12"/>
        <v>168.07647758956386</v>
      </c>
      <c r="F41" s="3">
        <f t="shared" si="12"/>
        <v>175.00928063027558</v>
      </c>
      <c r="G41" s="3">
        <f t="shared" si="12"/>
        <v>173.59122192799688</v>
      </c>
      <c r="H41" s="3">
        <f t="shared" si="12"/>
        <v>163.23528529703393</v>
      </c>
      <c r="I41" s="3">
        <f t="shared" si="12"/>
        <v>145.29711340147563</v>
      </c>
      <c r="J41" s="3">
        <f t="shared" si="12"/>
        <v>117.7967446040424</v>
      </c>
      <c r="K41" s="3">
        <f t="shared" si="12"/>
        <v>80.651225437893714</v>
      </c>
      <c r="L41" s="3">
        <f t="shared" si="13"/>
        <v>31.276840998172787</v>
      </c>
      <c r="N41" s="3">
        <f t="shared" si="14"/>
        <v>-0.6214982501642794</v>
      </c>
      <c r="O41" s="3">
        <f t="shared" si="14"/>
        <v>-1.4859582503729598</v>
      </c>
      <c r="P41" s="3">
        <f t="shared" si="14"/>
        <v>-2.7655207095140781</v>
      </c>
      <c r="Q41" s="3">
        <f t="shared" si="14"/>
        <v>-2.8868507286316003</v>
      </c>
      <c r="R41" s="3">
        <f t="shared" si="14"/>
        <v>-3.8836175474955326</v>
      </c>
      <c r="S41" s="3">
        <f t="shared" si="14"/>
        <v>-3.175271342684141</v>
      </c>
      <c r="T41" s="3">
        <f t="shared" si="14"/>
        <v>-3.5341471879091841</v>
      </c>
      <c r="U41" s="3">
        <f t="shared" si="14"/>
        <v>-2.2625317554409037</v>
      </c>
      <c r="V41" s="3">
        <f t="shared" si="14"/>
        <v>-1.8207024433753674</v>
      </c>
      <c r="W41" s="3">
        <f t="shared" si="14"/>
        <v>-0.50860297098683205</v>
      </c>
    </row>
    <row r="42" spans="2:23">
      <c r="B42">
        <f t="shared" si="15"/>
        <v>21</v>
      </c>
      <c r="C42" s="3">
        <f t="shared" si="11"/>
        <v>121.8388278426189</v>
      </c>
      <c r="D42" s="3">
        <f t="shared" si="12"/>
        <v>152.20999300769589</v>
      </c>
      <c r="E42" s="3">
        <f t="shared" si="12"/>
        <v>170.26288207906615</v>
      </c>
      <c r="F42" s="3">
        <f t="shared" si="12"/>
        <v>178.33384975878039</v>
      </c>
      <c r="G42" s="3">
        <f t="shared" si="12"/>
        <v>176.62228296365475</v>
      </c>
      <c r="H42" s="3">
        <f t="shared" si="12"/>
        <v>166.94416766473626</v>
      </c>
      <c r="I42" s="3">
        <f t="shared" si="12"/>
        <v>148.01601495053816</v>
      </c>
      <c r="J42" s="3">
        <f t="shared" si="12"/>
        <v>120.47416941968467</v>
      </c>
      <c r="K42" s="3">
        <f t="shared" si="12"/>
        <v>82.03679280110758</v>
      </c>
      <c r="L42" s="3">
        <f t="shared" si="13"/>
        <v>31.883741812631239</v>
      </c>
      <c r="N42" s="3">
        <f t="shared" si="14"/>
        <v>-0.49531941679097713</v>
      </c>
      <c r="O42" s="3">
        <f t="shared" si="14"/>
        <v>-1.6935094798391788</v>
      </c>
      <c r="P42" s="3">
        <f t="shared" si="14"/>
        <v>-2.1864044895022801</v>
      </c>
      <c r="Q42" s="3">
        <f t="shared" si="14"/>
        <v>-3.3245691285048053</v>
      </c>
      <c r="R42" s="3">
        <f t="shared" si="14"/>
        <v>-3.0310610356578707</v>
      </c>
      <c r="S42" s="3">
        <f t="shared" si="14"/>
        <v>-3.7088823677023299</v>
      </c>
      <c r="T42" s="3">
        <f t="shared" si="14"/>
        <v>-2.7189015490625366</v>
      </c>
      <c r="U42" s="3">
        <f t="shared" si="14"/>
        <v>-2.6774248156422686</v>
      </c>
      <c r="V42" s="3">
        <f t="shared" si="14"/>
        <v>-1.3855673632138661</v>
      </c>
      <c r="W42" s="3">
        <f t="shared" si="14"/>
        <v>-0.60690081445845223</v>
      </c>
    </row>
    <row r="43" spans="2:23">
      <c r="B43">
        <f t="shared" si="15"/>
        <v>22</v>
      </c>
      <c r="C43" s="3">
        <f t="shared" si="11"/>
        <v>122.4033310025653</v>
      </c>
      <c r="D43" s="3">
        <f t="shared" si="12"/>
        <v>153.55085496084251</v>
      </c>
      <c r="E43" s="3">
        <f t="shared" si="12"/>
        <v>172.77192138323815</v>
      </c>
      <c r="F43" s="3">
        <f t="shared" si="12"/>
        <v>180.94258252136046</v>
      </c>
      <c r="G43" s="3">
        <f t="shared" si="12"/>
        <v>180.13900871175832</v>
      </c>
      <c r="H43" s="3">
        <f t="shared" si="12"/>
        <v>169.81914895709647</v>
      </c>
      <c r="I43" s="3">
        <f t="shared" si="12"/>
        <v>151.20916854221048</v>
      </c>
      <c r="J43" s="3">
        <f t="shared" si="12"/>
        <v>122.52640387582287</v>
      </c>
      <c r="K43" s="3">
        <f t="shared" si="12"/>
        <v>83.67895561615795</v>
      </c>
      <c r="L43" s="3">
        <f t="shared" si="13"/>
        <v>32.345597600369196</v>
      </c>
      <c r="N43" s="3">
        <f t="shared" si="14"/>
        <v>-0.56450315994639766</v>
      </c>
      <c r="O43" s="3">
        <f t="shared" si="14"/>
        <v>-1.3408619531466286</v>
      </c>
      <c r="P43" s="3">
        <f t="shared" si="14"/>
        <v>-2.5090393041720063</v>
      </c>
      <c r="Q43" s="3">
        <f t="shared" si="14"/>
        <v>-2.6087327625800754</v>
      </c>
      <c r="R43" s="3">
        <f t="shared" si="14"/>
        <v>-3.5167257481035676</v>
      </c>
      <c r="S43" s="3">
        <f t="shared" si="14"/>
        <v>-2.8749812923602178</v>
      </c>
      <c r="T43" s="3">
        <f t="shared" si="14"/>
        <v>-3.1931535916723135</v>
      </c>
      <c r="U43" s="3">
        <f t="shared" si="14"/>
        <v>-2.0522344561381942</v>
      </c>
      <c r="V43" s="3">
        <f t="shared" si="14"/>
        <v>-1.6421628150503693</v>
      </c>
      <c r="W43" s="3">
        <f t="shared" si="14"/>
        <v>-0.46185578773795655</v>
      </c>
    </row>
    <row r="44" spans="2:23">
      <c r="B44">
        <f t="shared" si="15"/>
        <v>23</v>
      </c>
      <c r="C44" s="3">
        <f t="shared" si="11"/>
        <v>122.85028498694751</v>
      </c>
      <c r="D44" s="3">
        <f t="shared" si="12"/>
        <v>155.08762619290172</v>
      </c>
      <c r="E44" s="3">
        <f t="shared" si="12"/>
        <v>174.74671874110152</v>
      </c>
      <c r="F44" s="3">
        <f t="shared" si="12"/>
        <v>183.95546504749822</v>
      </c>
      <c r="G44" s="3">
        <f t="shared" si="12"/>
        <v>182.88086573922845</v>
      </c>
      <c r="H44" s="3">
        <f t="shared" si="12"/>
        <v>173.1740886269844</v>
      </c>
      <c r="I44" s="3">
        <f t="shared" si="12"/>
        <v>153.67277641645967</v>
      </c>
      <c r="J44" s="3">
        <f t="shared" si="12"/>
        <v>124.94406207918422</v>
      </c>
      <c r="K44" s="3">
        <f t="shared" si="12"/>
        <v>84.936000738096041</v>
      </c>
      <c r="L44" s="3">
        <f t="shared" si="13"/>
        <v>32.892985205385983</v>
      </c>
      <c r="N44" s="3">
        <f t="shared" si="14"/>
        <v>-0.44695398438221901</v>
      </c>
      <c r="O44" s="3">
        <f t="shared" si="14"/>
        <v>-1.5367712320592091</v>
      </c>
      <c r="P44" s="3">
        <f t="shared" si="14"/>
        <v>-1.9747973578633662</v>
      </c>
      <c r="Q44" s="3">
        <f t="shared" si="14"/>
        <v>-3.0128825261377585</v>
      </c>
      <c r="R44" s="3">
        <f t="shared" si="14"/>
        <v>-2.7418570274701324</v>
      </c>
      <c r="S44" s="3">
        <f t="shared" si="14"/>
        <v>-3.3549396698879264</v>
      </c>
      <c r="T44" s="3">
        <f t="shared" si="14"/>
        <v>-2.4636078742491918</v>
      </c>
      <c r="U44" s="3">
        <f t="shared" si="14"/>
        <v>-2.4176582033613556</v>
      </c>
      <c r="V44" s="3">
        <f t="shared" si="14"/>
        <v>-1.2570451219380914</v>
      </c>
      <c r="W44" s="3">
        <f t="shared" si="14"/>
        <v>-0.5473876050167874</v>
      </c>
    </row>
    <row r="45" spans="2:23">
      <c r="B45">
        <f t="shared" si="15"/>
        <v>24</v>
      </c>
      <c r="C45" s="3">
        <f t="shared" si="11"/>
        <v>123.36254206430058</v>
      </c>
      <c r="D45" s="3">
        <f t="shared" si="12"/>
        <v>156.2985018640245</v>
      </c>
      <c r="E45" s="3">
        <f t="shared" si="12"/>
        <v>177.02154562019999</v>
      </c>
      <c r="F45" s="3">
        <f t="shared" si="12"/>
        <v>186.31379224016499</v>
      </c>
      <c r="G45" s="3">
        <f t="shared" si="12"/>
        <v>186.06477683724131</v>
      </c>
      <c r="H45" s="3">
        <f t="shared" si="12"/>
        <v>175.77682107784406</v>
      </c>
      <c r="I45" s="3">
        <f t="shared" si="12"/>
        <v>156.55907535308432</v>
      </c>
      <c r="J45" s="3">
        <f t="shared" si="12"/>
        <v>126.80438857727786</v>
      </c>
      <c r="K45" s="3">
        <f t="shared" si="12"/>
        <v>86.418523642285109</v>
      </c>
      <c r="L45" s="3">
        <f t="shared" si="13"/>
        <v>33.312000246032014</v>
      </c>
      <c r="N45" s="3">
        <f t="shared" si="14"/>
        <v>-0.51225707735306969</v>
      </c>
      <c r="O45" s="3">
        <f t="shared" si="14"/>
        <v>-1.2108756711227784</v>
      </c>
      <c r="P45" s="3">
        <f t="shared" si="14"/>
        <v>-2.2748268790984696</v>
      </c>
      <c r="Q45" s="3">
        <f t="shared" si="14"/>
        <v>-2.3583271926667635</v>
      </c>
      <c r="R45" s="3">
        <f t="shared" si="14"/>
        <v>-3.1839110980128567</v>
      </c>
      <c r="S45" s="3">
        <f t="shared" si="14"/>
        <v>-2.6027324508596621</v>
      </c>
      <c r="T45" s="3">
        <f t="shared" si="14"/>
        <v>-2.8862989366246552</v>
      </c>
      <c r="U45" s="3">
        <f t="shared" si="14"/>
        <v>-1.8603264980936416</v>
      </c>
      <c r="V45" s="3">
        <f t="shared" si="14"/>
        <v>-1.482522904189068</v>
      </c>
      <c r="W45" s="3">
        <f t="shared" si="14"/>
        <v>-0.41901504064603046</v>
      </c>
    </row>
    <row r="46" spans="2:23">
      <c r="B46">
        <f t="shared" si="15"/>
        <v>25</v>
      </c>
      <c r="C46" s="3">
        <f t="shared" si="11"/>
        <v>123.76616728800818</v>
      </c>
      <c r="D46" s="3">
        <f t="shared" si="12"/>
        <v>157.69204384225029</v>
      </c>
      <c r="E46" s="3">
        <f t="shared" si="12"/>
        <v>178.80614705209476</v>
      </c>
      <c r="F46" s="3">
        <f t="shared" si="12"/>
        <v>189.04316122872063</v>
      </c>
      <c r="G46" s="3">
        <f t="shared" si="12"/>
        <v>188.54530665900452</v>
      </c>
      <c r="H46" s="3">
        <f t="shared" si="12"/>
        <v>178.81192609516282</v>
      </c>
      <c r="I46" s="3">
        <f t="shared" si="12"/>
        <v>158.79060482756097</v>
      </c>
      <c r="J46" s="3">
        <f t="shared" si="12"/>
        <v>128.98879949768471</v>
      </c>
      <c r="K46" s="3">
        <f t="shared" si="12"/>
        <v>87.558194411654938</v>
      </c>
      <c r="L46" s="3">
        <f t="shared" si="13"/>
        <v>33.80617454742837</v>
      </c>
      <c r="N46" s="3">
        <f t="shared" ref="N46:W61" si="16">C45-C46</f>
        <v>-0.4036252237075928</v>
      </c>
      <c r="O46" s="3">
        <f t="shared" si="16"/>
        <v>-1.3935419782257839</v>
      </c>
      <c r="P46" s="3">
        <f t="shared" si="16"/>
        <v>-1.7846014318947709</v>
      </c>
      <c r="Q46" s="3">
        <f t="shared" si="16"/>
        <v>-2.7293689885556489</v>
      </c>
      <c r="R46" s="3">
        <f t="shared" si="16"/>
        <v>-2.4805298217632128</v>
      </c>
      <c r="S46" s="3">
        <f t="shared" si="16"/>
        <v>-3.0351050173187559</v>
      </c>
      <c r="T46" s="3">
        <f t="shared" si="16"/>
        <v>-2.2315294744766447</v>
      </c>
      <c r="U46" s="3">
        <f t="shared" si="16"/>
        <v>-2.1844109204068474</v>
      </c>
      <c r="V46" s="3">
        <f t="shared" si="16"/>
        <v>-1.1396707693698289</v>
      </c>
      <c r="W46" s="3">
        <f t="shared" si="16"/>
        <v>-0.49417430139635599</v>
      </c>
    </row>
    <row r="47" spans="2:23">
      <c r="B47">
        <f t="shared" si="15"/>
        <v>26</v>
      </c>
      <c r="C47" s="3">
        <f t="shared" si="11"/>
        <v>124.23068128075009</v>
      </c>
      <c r="D47" s="3">
        <f t="shared" si="12"/>
        <v>158.78615717005147</v>
      </c>
      <c r="E47" s="3">
        <f t="shared" si="12"/>
        <v>180.86760253548545</v>
      </c>
      <c r="F47" s="3">
        <f t="shared" si="12"/>
        <v>191.17572685554967</v>
      </c>
      <c r="G47" s="3">
        <f t="shared" si="12"/>
        <v>191.42754366194174</v>
      </c>
      <c r="H47" s="3">
        <f t="shared" si="12"/>
        <v>181.16795574328273</v>
      </c>
      <c r="I47" s="3">
        <f t="shared" si="12"/>
        <v>161.40036279642376</v>
      </c>
      <c r="J47" s="3">
        <f t="shared" si="12"/>
        <v>130.67439961960793</v>
      </c>
      <c r="K47" s="3">
        <f t="shared" si="12"/>
        <v>88.897487022556518</v>
      </c>
      <c r="L47" s="3">
        <f t="shared" si="13"/>
        <v>34.186064803884975</v>
      </c>
      <c r="N47" s="3">
        <f t="shared" si="16"/>
        <v>-0.46451399274191374</v>
      </c>
      <c r="O47" s="3">
        <f t="shared" si="16"/>
        <v>-1.0941133278011819</v>
      </c>
      <c r="P47" s="3">
        <f t="shared" si="16"/>
        <v>-2.061455483390688</v>
      </c>
      <c r="Q47" s="3">
        <f t="shared" si="16"/>
        <v>-2.1325656268290345</v>
      </c>
      <c r="R47" s="3">
        <f t="shared" si="16"/>
        <v>-2.8822370029372166</v>
      </c>
      <c r="S47" s="3">
        <f t="shared" si="16"/>
        <v>-2.3560296481199146</v>
      </c>
      <c r="T47" s="3">
        <f t="shared" si="16"/>
        <v>-2.6097579688627945</v>
      </c>
      <c r="U47" s="3">
        <f t="shared" si="16"/>
        <v>-1.6856001219232155</v>
      </c>
      <c r="V47" s="3">
        <f t="shared" si="16"/>
        <v>-1.3392926109015804</v>
      </c>
      <c r="W47" s="3">
        <f t="shared" si="16"/>
        <v>-0.3798902564566049</v>
      </c>
    </row>
    <row r="48" spans="2:23">
      <c r="B48">
        <f t="shared" si="15"/>
        <v>27</v>
      </c>
      <c r="C48" s="3">
        <f t="shared" si="11"/>
        <v>124.59538572335049</v>
      </c>
      <c r="D48" s="3">
        <f t="shared" si="12"/>
        <v>160.04914190811778</v>
      </c>
      <c r="E48" s="3">
        <f t="shared" si="12"/>
        <v>182.48094201280054</v>
      </c>
      <c r="F48" s="3">
        <f t="shared" si="12"/>
        <v>193.64757309871362</v>
      </c>
      <c r="G48" s="3">
        <f t="shared" si="12"/>
        <v>193.6718412994162</v>
      </c>
      <c r="H48" s="3">
        <f t="shared" si="12"/>
        <v>183.91395322918274</v>
      </c>
      <c r="I48" s="3">
        <f t="shared" si="12"/>
        <v>163.42117768144533</v>
      </c>
      <c r="J48" s="3">
        <f t="shared" si="12"/>
        <v>132.64892490949015</v>
      </c>
      <c r="K48" s="3">
        <f t="shared" si="12"/>
        <v>89.930232211746443</v>
      </c>
      <c r="L48" s="3">
        <f t="shared" si="13"/>
        <v>34.632495674185506</v>
      </c>
      <c r="N48" s="3">
        <f t="shared" si="16"/>
        <v>-0.36470444260039869</v>
      </c>
      <c r="O48" s="3">
        <f t="shared" si="16"/>
        <v>-1.262984738066308</v>
      </c>
      <c r="P48" s="3">
        <f t="shared" si="16"/>
        <v>-1.613339477315094</v>
      </c>
      <c r="Q48" s="3">
        <f t="shared" si="16"/>
        <v>-2.4718462431639523</v>
      </c>
      <c r="R48" s="3">
        <f t="shared" si="16"/>
        <v>-2.2442976374744603</v>
      </c>
      <c r="S48" s="3">
        <f t="shared" si="16"/>
        <v>-2.7459974859000056</v>
      </c>
      <c r="T48" s="3">
        <f t="shared" si="16"/>
        <v>-2.020814885021565</v>
      </c>
      <c r="U48" s="3">
        <f t="shared" si="16"/>
        <v>-1.974525289882223</v>
      </c>
      <c r="V48" s="3">
        <f t="shared" si="16"/>
        <v>-1.0327451891899244</v>
      </c>
      <c r="W48" s="3">
        <f t="shared" si="16"/>
        <v>-0.44643087030053152</v>
      </c>
    </row>
    <row r="49" spans="2:23">
      <c r="B49">
        <f t="shared" si="15"/>
        <v>28</v>
      </c>
      <c r="C49" s="3">
        <f t="shared" si="11"/>
        <v>125.01638063603924</v>
      </c>
      <c r="D49" s="3">
        <f t="shared" si="12"/>
        <v>161.03816386807551</v>
      </c>
      <c r="E49" s="3">
        <f t="shared" si="12"/>
        <v>184.34835750341568</v>
      </c>
      <c r="F49" s="3">
        <f t="shared" si="12"/>
        <v>195.5763916561084</v>
      </c>
      <c r="G49" s="3">
        <f t="shared" si="12"/>
        <v>196.28076316394817</v>
      </c>
      <c r="H49" s="3">
        <f t="shared" si="12"/>
        <v>186.04650949043076</v>
      </c>
      <c r="I49" s="3">
        <f t="shared" si="12"/>
        <v>165.78143906933644</v>
      </c>
      <c r="J49" s="3">
        <f t="shared" si="12"/>
        <v>134.17570494659589</v>
      </c>
      <c r="K49" s="3">
        <f t="shared" si="12"/>
        <v>91.14071029183782</v>
      </c>
      <c r="L49" s="3">
        <f t="shared" si="13"/>
        <v>34.97674407058215</v>
      </c>
      <c r="N49" s="3">
        <f t="shared" si="16"/>
        <v>-0.42099491268875511</v>
      </c>
      <c r="O49" s="3">
        <f t="shared" si="16"/>
        <v>-0.98902195995773923</v>
      </c>
      <c r="P49" s="3">
        <f t="shared" si="16"/>
        <v>-1.8674154906151443</v>
      </c>
      <c r="Q49" s="3">
        <f t="shared" si="16"/>
        <v>-1.9288185573947771</v>
      </c>
      <c r="R49" s="3">
        <f t="shared" si="16"/>
        <v>-2.6089218645319647</v>
      </c>
      <c r="S49" s="3">
        <f t="shared" si="16"/>
        <v>-2.1325562612480269</v>
      </c>
      <c r="T49" s="3">
        <f t="shared" si="16"/>
        <v>-2.3602613878911143</v>
      </c>
      <c r="U49" s="3">
        <f t="shared" si="16"/>
        <v>-1.5267800371057376</v>
      </c>
      <c r="V49" s="3">
        <f t="shared" si="16"/>
        <v>-1.2104780800913773</v>
      </c>
      <c r="W49" s="3">
        <f t="shared" si="16"/>
        <v>-0.34424839639664384</v>
      </c>
    </row>
    <row r="50" spans="2:23">
      <c r="B50">
        <f t="shared" si="15"/>
        <v>29</v>
      </c>
      <c r="C50" s="3">
        <f t="shared" si="11"/>
        <v>125.34605462269184</v>
      </c>
      <c r="D50" s="3">
        <f t="shared" si="12"/>
        <v>162.18236906972746</v>
      </c>
      <c r="E50" s="3">
        <f t="shared" si="12"/>
        <v>185.80727776209196</v>
      </c>
      <c r="F50" s="3">
        <f t="shared" si="12"/>
        <v>197.81456033368195</v>
      </c>
      <c r="G50" s="3">
        <f t="shared" si="12"/>
        <v>198.31145057326958</v>
      </c>
      <c r="H50" s="3">
        <f t="shared" si="12"/>
        <v>188.5311011166423</v>
      </c>
      <c r="I50" s="3">
        <f t="shared" si="12"/>
        <v>167.61110721851333</v>
      </c>
      <c r="J50" s="3">
        <f t="shared" si="12"/>
        <v>135.96107468058713</v>
      </c>
      <c r="K50" s="3">
        <f t="shared" si="12"/>
        <v>92.076224508589021</v>
      </c>
      <c r="L50" s="3">
        <f t="shared" si="13"/>
        <v>35.380236763945938</v>
      </c>
      <c r="N50" s="3">
        <f t="shared" si="16"/>
        <v>-0.32967398665259395</v>
      </c>
      <c r="O50" s="3">
        <f t="shared" si="16"/>
        <v>-1.1442052016519426</v>
      </c>
      <c r="P50" s="3">
        <f t="shared" si="16"/>
        <v>-1.4589202586762724</v>
      </c>
      <c r="Q50" s="3">
        <f t="shared" si="16"/>
        <v>-2.2381686775735545</v>
      </c>
      <c r="R50" s="3">
        <f t="shared" si="16"/>
        <v>-2.0306874093214162</v>
      </c>
      <c r="S50" s="3">
        <f t="shared" si="16"/>
        <v>-2.4845916262115395</v>
      </c>
      <c r="T50" s="3">
        <f t="shared" si="16"/>
        <v>-1.8296681491768823</v>
      </c>
      <c r="U50" s="3">
        <f t="shared" si="16"/>
        <v>-1.7853697339912458</v>
      </c>
      <c r="V50" s="3">
        <f t="shared" si="16"/>
        <v>-0.93551421675120139</v>
      </c>
      <c r="W50" s="3">
        <f t="shared" si="16"/>
        <v>-0.40349269336378768</v>
      </c>
    </row>
    <row r="51" spans="2:23">
      <c r="B51">
        <f t="shared" si="15"/>
        <v>30</v>
      </c>
      <c r="C51" s="3">
        <f t="shared" si="11"/>
        <v>125.72745635657581</v>
      </c>
      <c r="D51" s="3">
        <f t="shared" si="12"/>
        <v>163.07666619239188</v>
      </c>
      <c r="E51" s="3">
        <f t="shared" si="12"/>
        <v>187.49846470170473</v>
      </c>
      <c r="F51" s="3">
        <f t="shared" si="12"/>
        <v>199.55936416768077</v>
      </c>
      <c r="G51" s="3">
        <f t="shared" si="12"/>
        <v>200.67283072516213</v>
      </c>
      <c r="H51" s="3">
        <f t="shared" si="12"/>
        <v>190.46127889589144</v>
      </c>
      <c r="I51" s="3">
        <f t="shared" si="12"/>
        <v>169.74608789861472</v>
      </c>
      <c r="J51" s="3">
        <f t="shared" si="12"/>
        <v>137.34366586355117</v>
      </c>
      <c r="K51" s="3">
        <f t="shared" si="12"/>
        <v>93.170655722266531</v>
      </c>
      <c r="L51" s="3">
        <f t="shared" si="13"/>
        <v>35.69207483619634</v>
      </c>
      <c r="N51" s="3">
        <f t="shared" si="16"/>
        <v>-0.38140173388397614</v>
      </c>
      <c r="O51" s="3">
        <f t="shared" si="16"/>
        <v>-0.89429712266442607</v>
      </c>
      <c r="P51" s="3">
        <f t="shared" si="16"/>
        <v>-1.691186939612777</v>
      </c>
      <c r="Q51" s="3">
        <f t="shared" si="16"/>
        <v>-1.7448038339988159</v>
      </c>
      <c r="R51" s="3">
        <f t="shared" si="16"/>
        <v>-2.361380151892547</v>
      </c>
      <c r="S51" s="3">
        <f t="shared" si="16"/>
        <v>-1.930177779249135</v>
      </c>
      <c r="T51" s="3">
        <f t="shared" si="16"/>
        <v>-2.1349806801013926</v>
      </c>
      <c r="U51" s="3">
        <f t="shared" si="16"/>
        <v>-1.3825911829640347</v>
      </c>
      <c r="V51" s="3">
        <f t="shared" si="16"/>
        <v>-1.0944312136775096</v>
      </c>
      <c r="W51" s="3">
        <f t="shared" si="16"/>
        <v>-0.31183807225040283</v>
      </c>
    </row>
    <row r="52" spans="2:23">
      <c r="B52">
        <f t="shared" si="15"/>
        <v>31</v>
      </c>
      <c r="C52" s="3">
        <f t="shared" si="11"/>
        <v>126.02555539746395</v>
      </c>
      <c r="D52" s="3">
        <f t="shared" si="12"/>
        <v>164.11296052914025</v>
      </c>
      <c r="E52" s="3">
        <f t="shared" si="12"/>
        <v>188.8180151800363</v>
      </c>
      <c r="F52" s="3">
        <f t="shared" si="12"/>
        <v>201.58564771343342</v>
      </c>
      <c r="G52" s="3">
        <f t="shared" si="12"/>
        <v>202.5103215317861</v>
      </c>
      <c r="H52" s="3">
        <f t="shared" si="12"/>
        <v>192.70945931188842</v>
      </c>
      <c r="I52" s="3">
        <f t="shared" si="12"/>
        <v>171.4024723797213</v>
      </c>
      <c r="J52" s="3">
        <f t="shared" si="12"/>
        <v>138.95837181044061</v>
      </c>
      <c r="K52" s="3">
        <f t="shared" si="12"/>
        <v>94.01787034987376</v>
      </c>
      <c r="L52" s="3">
        <f t="shared" si="13"/>
        <v>36.056885240755513</v>
      </c>
      <c r="N52" s="3">
        <f t="shared" si="16"/>
        <v>-0.29809904088813255</v>
      </c>
      <c r="O52" s="3">
        <f t="shared" si="16"/>
        <v>-1.0362943367483695</v>
      </c>
      <c r="P52" s="3">
        <f t="shared" si="16"/>
        <v>-1.3195504783315641</v>
      </c>
      <c r="Q52" s="3">
        <f t="shared" si="16"/>
        <v>-2.0262835457526478</v>
      </c>
      <c r="R52" s="3">
        <f t="shared" si="16"/>
        <v>-1.8374908066239755</v>
      </c>
      <c r="S52" s="3">
        <f t="shared" si="16"/>
        <v>-2.248180415996984</v>
      </c>
      <c r="T52" s="3">
        <f t="shared" si="16"/>
        <v>-1.6563844811065849</v>
      </c>
      <c r="U52" s="3">
        <f t="shared" si="16"/>
        <v>-1.614705946889444</v>
      </c>
      <c r="V52" s="3">
        <f t="shared" si="16"/>
        <v>-0.84721462760722943</v>
      </c>
      <c r="W52" s="3">
        <f t="shared" si="16"/>
        <v>-0.36481040455917224</v>
      </c>
    </row>
    <row r="53" spans="2:23">
      <c r="B53">
        <f t="shared" si="15"/>
        <v>32</v>
      </c>
      <c r="C53" s="3">
        <f t="shared" si="11"/>
        <v>126.37098684304675</v>
      </c>
      <c r="D53" s="3">
        <f t="shared" si="12"/>
        <v>164.9217852887501</v>
      </c>
      <c r="E53" s="3">
        <f t="shared" si="12"/>
        <v>190.34930412128685</v>
      </c>
      <c r="F53" s="3">
        <f t="shared" si="12"/>
        <v>203.16416835591122</v>
      </c>
      <c r="G53" s="3">
        <f t="shared" si="12"/>
        <v>204.64755351266092</v>
      </c>
      <c r="H53" s="3">
        <f t="shared" si="12"/>
        <v>194.45639695575369</v>
      </c>
      <c r="I53" s="3">
        <f t="shared" si="12"/>
        <v>173.3339155611645</v>
      </c>
      <c r="J53" s="3">
        <f t="shared" si="12"/>
        <v>140.21017136479753</v>
      </c>
      <c r="K53" s="3">
        <f t="shared" si="12"/>
        <v>95.007628525598065</v>
      </c>
      <c r="L53" s="3">
        <f t="shared" si="13"/>
        <v>36.339290116624582</v>
      </c>
      <c r="N53" s="3">
        <f t="shared" si="16"/>
        <v>-0.34543144558280403</v>
      </c>
      <c r="O53" s="3">
        <f t="shared" si="16"/>
        <v>-0.80882475960984834</v>
      </c>
      <c r="P53" s="3">
        <f t="shared" si="16"/>
        <v>-1.5312889412505513</v>
      </c>
      <c r="Q53" s="3">
        <f t="shared" si="16"/>
        <v>-1.5785206424777982</v>
      </c>
      <c r="R53" s="3">
        <f t="shared" si="16"/>
        <v>-2.1372319808748159</v>
      </c>
      <c r="S53" s="3">
        <f t="shared" si="16"/>
        <v>-1.746937643865266</v>
      </c>
      <c r="T53" s="3">
        <f t="shared" si="16"/>
        <v>-1.9314431814431998</v>
      </c>
      <c r="U53" s="3">
        <f t="shared" si="16"/>
        <v>-1.2517995543569214</v>
      </c>
      <c r="V53" s="3">
        <f t="shared" si="16"/>
        <v>-0.98975817572430458</v>
      </c>
      <c r="W53" s="3">
        <f t="shared" si="16"/>
        <v>-0.28240487586906937</v>
      </c>
    </row>
    <row r="54" spans="2:23">
      <c r="B54">
        <f t="shared" si="15"/>
        <v>33</v>
      </c>
      <c r="C54" s="3">
        <f t="shared" si="11"/>
        <v>126.64059509625004</v>
      </c>
      <c r="D54" s="3">
        <f t="shared" si="12"/>
        <v>165.86014548216681</v>
      </c>
      <c r="E54" s="3">
        <f t="shared" si="12"/>
        <v>191.54297682233067</v>
      </c>
      <c r="F54" s="3">
        <f t="shared" si="12"/>
        <v>204.9984288169739</v>
      </c>
      <c r="G54" s="3">
        <f t="shared" si="12"/>
        <v>206.31028265583245</v>
      </c>
      <c r="H54" s="3">
        <f t="shared" si="12"/>
        <v>196.49073453691273</v>
      </c>
      <c r="I54" s="3">
        <f t="shared" si="12"/>
        <v>174.83328416027561</v>
      </c>
      <c r="J54" s="3">
        <f t="shared" si="12"/>
        <v>141.67077204338131</v>
      </c>
      <c r="K54" s="3">
        <f t="shared" si="12"/>
        <v>95.77473074071105</v>
      </c>
      <c r="L54" s="3">
        <f t="shared" si="13"/>
        <v>36.669209508532688</v>
      </c>
      <c r="N54" s="3">
        <f t="shared" si="16"/>
        <v>-0.26960825320328752</v>
      </c>
      <c r="O54" s="3">
        <f t="shared" si="16"/>
        <v>-0.93836019341671317</v>
      </c>
      <c r="P54" s="3">
        <f t="shared" si="16"/>
        <v>-1.1936727010438233</v>
      </c>
      <c r="Q54" s="3">
        <f t="shared" si="16"/>
        <v>-1.8342604610626836</v>
      </c>
      <c r="R54" s="3">
        <f t="shared" si="16"/>
        <v>-1.6627291431715321</v>
      </c>
      <c r="S54" s="3">
        <f t="shared" si="16"/>
        <v>-2.0343375811590363</v>
      </c>
      <c r="T54" s="3">
        <f t="shared" si="16"/>
        <v>-1.4993685991111079</v>
      </c>
      <c r="U54" s="3">
        <f t="shared" si="16"/>
        <v>-1.4606006785837735</v>
      </c>
      <c r="V54" s="3">
        <f t="shared" si="16"/>
        <v>-0.76710221511298471</v>
      </c>
      <c r="W54" s="3">
        <f t="shared" si="16"/>
        <v>-0.32991939190810626</v>
      </c>
    </row>
    <row r="55" spans="2:23">
      <c r="B55">
        <f t="shared" si="15"/>
        <v>34</v>
      </c>
      <c r="C55" s="3">
        <f t="shared" si="11"/>
        <v>126.95338182738895</v>
      </c>
      <c r="D55" s="3">
        <f t="shared" ref="D55:K86" si="17">(D$15*C54+D$16*E54+D$17)/D$19</f>
        <v>166.59178595929035</v>
      </c>
      <c r="E55" s="3">
        <f t="shared" si="17"/>
        <v>192.92928714957037</v>
      </c>
      <c r="F55" s="3">
        <f t="shared" si="17"/>
        <v>206.42662973908153</v>
      </c>
      <c r="G55" s="3">
        <f t="shared" si="17"/>
        <v>208.24458167694331</v>
      </c>
      <c r="H55" s="3">
        <f t="shared" si="17"/>
        <v>198.07178340805405</v>
      </c>
      <c r="I55" s="3">
        <f t="shared" si="17"/>
        <v>176.58075329014702</v>
      </c>
      <c r="J55" s="3">
        <f t="shared" si="17"/>
        <v>142.80400745049334</v>
      </c>
      <c r="K55" s="3">
        <f t="shared" si="17"/>
        <v>96.66999077595699</v>
      </c>
      <c r="L55" s="3">
        <f t="shared" si="13"/>
        <v>36.924910246903686</v>
      </c>
      <c r="N55" s="3">
        <f t="shared" si="16"/>
        <v>-0.31278673113891386</v>
      </c>
      <c r="O55" s="3">
        <f t="shared" si="16"/>
        <v>-0.73164047712353408</v>
      </c>
      <c r="P55" s="3">
        <f t="shared" si="16"/>
        <v>-1.3863103272396984</v>
      </c>
      <c r="Q55" s="3">
        <f t="shared" si="16"/>
        <v>-1.4282009221076351</v>
      </c>
      <c r="R55" s="3">
        <f t="shared" si="16"/>
        <v>-1.9342990211108599</v>
      </c>
      <c r="S55" s="3">
        <f t="shared" si="16"/>
        <v>-1.58104887114132</v>
      </c>
      <c r="T55" s="3">
        <f t="shared" si="16"/>
        <v>-1.7474691298714049</v>
      </c>
      <c r="U55" s="3">
        <f t="shared" si="16"/>
        <v>-1.1332354071120392</v>
      </c>
      <c r="V55" s="3">
        <f t="shared" si="16"/>
        <v>-0.89526003524593989</v>
      </c>
      <c r="W55" s="3">
        <f t="shared" si="16"/>
        <v>-0.25570073837099727</v>
      </c>
    </row>
    <row r="56" spans="2:23">
      <c r="B56">
        <f t="shared" si="15"/>
        <v>35</v>
      </c>
      <c r="C56" s="3">
        <f t="shared" si="11"/>
        <v>127.19726198643012</v>
      </c>
      <c r="D56" s="3">
        <f t="shared" si="17"/>
        <v>167.44133448847967</v>
      </c>
      <c r="E56" s="3">
        <f t="shared" si="17"/>
        <v>194.00920784918594</v>
      </c>
      <c r="F56" s="3">
        <f t="shared" si="17"/>
        <v>208.08693441325681</v>
      </c>
      <c r="G56" s="3">
        <f t="shared" si="17"/>
        <v>209.74920657356779</v>
      </c>
      <c r="H56" s="3">
        <f t="shared" si="17"/>
        <v>199.91266748354516</v>
      </c>
      <c r="I56" s="3">
        <f t="shared" si="17"/>
        <v>177.93789542927371</v>
      </c>
      <c r="J56" s="3">
        <f t="shared" si="17"/>
        <v>144.125372033052</v>
      </c>
      <c r="K56" s="3">
        <f t="shared" si="17"/>
        <v>97.364458848698504</v>
      </c>
      <c r="L56" s="3">
        <f t="shared" si="13"/>
        <v>37.223330258652332</v>
      </c>
      <c r="N56" s="3">
        <f t="shared" si="16"/>
        <v>-0.24388015904116855</v>
      </c>
      <c r="O56" s="3">
        <f t="shared" si="16"/>
        <v>-0.84954852918932033</v>
      </c>
      <c r="P56" s="3">
        <f t="shared" si="16"/>
        <v>-1.0799206996155704</v>
      </c>
      <c r="Q56" s="3">
        <f t="shared" si="16"/>
        <v>-1.6603046741752792</v>
      </c>
      <c r="R56" s="3">
        <f t="shared" si="16"/>
        <v>-1.5046248966244775</v>
      </c>
      <c r="S56" s="3">
        <f t="shared" si="16"/>
        <v>-1.8408840754911182</v>
      </c>
      <c r="T56" s="3">
        <f t="shared" si="16"/>
        <v>-1.3571421391266938</v>
      </c>
      <c r="U56" s="3">
        <f t="shared" si="16"/>
        <v>-1.3213645825586582</v>
      </c>
      <c r="V56" s="3">
        <f t="shared" si="16"/>
        <v>-0.69446807274151467</v>
      </c>
      <c r="W56" s="3">
        <f t="shared" si="16"/>
        <v>-0.29842001174864663</v>
      </c>
    </row>
    <row r="57" spans="2:23">
      <c r="B57">
        <f t="shared" si="15"/>
        <v>36</v>
      </c>
      <c r="C57" s="3">
        <f t="shared" si="11"/>
        <v>127.48044482949321</v>
      </c>
      <c r="D57" s="3">
        <f t="shared" si="17"/>
        <v>168.10323491780804</v>
      </c>
      <c r="E57" s="3">
        <f t="shared" si="17"/>
        <v>195.26413445086823</v>
      </c>
      <c r="F57" s="3">
        <f t="shared" si="17"/>
        <v>209.37920721137687</v>
      </c>
      <c r="G57" s="3">
        <f t="shared" si="17"/>
        <v>211.499800948401</v>
      </c>
      <c r="H57" s="3">
        <f t="shared" si="17"/>
        <v>201.34355100142074</v>
      </c>
      <c r="I57" s="3">
        <f t="shared" si="17"/>
        <v>179.51901975829861</v>
      </c>
      <c r="J57" s="3">
        <f t="shared" si="17"/>
        <v>145.1511771389861</v>
      </c>
      <c r="K57" s="3">
        <f t="shared" si="17"/>
        <v>98.174351145852157</v>
      </c>
      <c r="L57" s="3">
        <f t="shared" si="13"/>
        <v>37.454819616232832</v>
      </c>
      <c r="N57" s="3">
        <f t="shared" si="16"/>
        <v>-0.28318284306308783</v>
      </c>
      <c r="O57" s="3">
        <f t="shared" si="16"/>
        <v>-0.66190042932836946</v>
      </c>
      <c r="P57" s="3">
        <f t="shared" si="16"/>
        <v>-1.2549266016822855</v>
      </c>
      <c r="Q57" s="3">
        <f t="shared" si="16"/>
        <v>-1.2922727981200524</v>
      </c>
      <c r="R57" s="3">
        <f t="shared" si="16"/>
        <v>-1.7505943748332129</v>
      </c>
      <c r="S57" s="3">
        <f t="shared" si="16"/>
        <v>-1.4308835178755714</v>
      </c>
      <c r="T57" s="3">
        <f t="shared" si="16"/>
        <v>-1.5811243290249024</v>
      </c>
      <c r="U57" s="3">
        <f t="shared" si="16"/>
        <v>-1.0258051059340971</v>
      </c>
      <c r="V57" s="3">
        <f t="shared" si="16"/>
        <v>-0.80989229715365241</v>
      </c>
      <c r="W57" s="3">
        <f t="shared" si="16"/>
        <v>-0.23148935758050015</v>
      </c>
    </row>
    <row r="58" spans="2:23">
      <c r="B58">
        <f t="shared" si="15"/>
        <v>37</v>
      </c>
      <c r="C58" s="3">
        <f t="shared" si="11"/>
        <v>127.70107830593601</v>
      </c>
      <c r="D58" s="3">
        <f t="shared" si="17"/>
        <v>168.87228964018072</v>
      </c>
      <c r="E58" s="3">
        <f t="shared" si="17"/>
        <v>196.24122106459245</v>
      </c>
      <c r="F58" s="3">
        <f t="shared" si="17"/>
        <v>210.88196769963463</v>
      </c>
      <c r="G58" s="3">
        <f t="shared" si="17"/>
        <v>212.86137910639883</v>
      </c>
      <c r="H58" s="3">
        <f t="shared" si="17"/>
        <v>203.00941035334981</v>
      </c>
      <c r="I58" s="3">
        <f t="shared" si="17"/>
        <v>180.74736407020339</v>
      </c>
      <c r="J58" s="3">
        <f t="shared" si="17"/>
        <v>146.34668545207538</v>
      </c>
      <c r="K58" s="3">
        <f t="shared" si="17"/>
        <v>98.802998377609455</v>
      </c>
      <c r="L58" s="3">
        <f t="shared" si="13"/>
        <v>37.724783715284055</v>
      </c>
      <c r="N58" s="3">
        <f t="shared" si="16"/>
        <v>-0.22063347644279929</v>
      </c>
      <c r="O58" s="3">
        <f t="shared" si="16"/>
        <v>-0.76905472237268668</v>
      </c>
      <c r="P58" s="3">
        <f t="shared" si="16"/>
        <v>-0.97708661372422512</v>
      </c>
      <c r="Q58" s="3">
        <f t="shared" si="16"/>
        <v>-1.5027604882577634</v>
      </c>
      <c r="R58" s="3">
        <f t="shared" si="16"/>
        <v>-1.3615781579978261</v>
      </c>
      <c r="S58" s="3">
        <f t="shared" si="16"/>
        <v>-1.6658593519290719</v>
      </c>
      <c r="T58" s="3">
        <f t="shared" si="16"/>
        <v>-1.2283443119047774</v>
      </c>
      <c r="U58" s="3">
        <f t="shared" si="16"/>
        <v>-1.1955083130892774</v>
      </c>
      <c r="V58" s="3">
        <f t="shared" si="16"/>
        <v>-0.62864723175729864</v>
      </c>
      <c r="W58" s="3">
        <f t="shared" si="16"/>
        <v>-0.26996409905122221</v>
      </c>
    </row>
    <row r="59" spans="2:23">
      <c r="B59">
        <f t="shared" si="15"/>
        <v>38</v>
      </c>
      <c r="C59" s="3">
        <f t="shared" si="11"/>
        <v>127.95742988006023</v>
      </c>
      <c r="D59" s="3">
        <f t="shared" si="17"/>
        <v>169.47114968526424</v>
      </c>
      <c r="E59" s="3">
        <f t="shared" si="17"/>
        <v>197.37712866990768</v>
      </c>
      <c r="F59" s="3">
        <f t="shared" si="17"/>
        <v>212.05130008549565</v>
      </c>
      <c r="G59" s="3">
        <f t="shared" si="17"/>
        <v>214.44568902649223</v>
      </c>
      <c r="H59" s="3">
        <f t="shared" si="17"/>
        <v>204.30437158830111</v>
      </c>
      <c r="I59" s="3">
        <f t="shared" si="17"/>
        <v>182.17804790271259</v>
      </c>
      <c r="J59" s="3">
        <f t="shared" si="17"/>
        <v>147.27518122390643</v>
      </c>
      <c r="K59" s="3">
        <f t="shared" si="17"/>
        <v>99.535734583679712</v>
      </c>
      <c r="L59" s="3">
        <f t="shared" si="13"/>
        <v>37.934332792536487</v>
      </c>
      <c r="N59" s="3">
        <f t="shared" si="16"/>
        <v>-0.25635157412422416</v>
      </c>
      <c r="O59" s="3">
        <f t="shared" si="16"/>
        <v>-0.5988600450835122</v>
      </c>
      <c r="P59" s="3">
        <f t="shared" si="16"/>
        <v>-1.1359076053152251</v>
      </c>
      <c r="Q59" s="3">
        <f t="shared" si="16"/>
        <v>-1.1693323858610256</v>
      </c>
      <c r="R59" s="3">
        <f t="shared" si="16"/>
        <v>-1.5843099200934034</v>
      </c>
      <c r="S59" s="3">
        <f t="shared" si="16"/>
        <v>-1.2949612349513018</v>
      </c>
      <c r="T59" s="3">
        <f t="shared" si="16"/>
        <v>-1.4306838325092031</v>
      </c>
      <c r="U59" s="3">
        <f t="shared" si="16"/>
        <v>-0.92849577183105225</v>
      </c>
      <c r="V59" s="3">
        <f t="shared" si="16"/>
        <v>-0.73273620607025691</v>
      </c>
      <c r="W59" s="3">
        <f t="shared" si="16"/>
        <v>-0.20954907725243288</v>
      </c>
    </row>
    <row r="60" spans="2:23">
      <c r="B60">
        <f t="shared" si="15"/>
        <v>39</v>
      </c>
      <c r="C60" s="3">
        <f t="shared" si="11"/>
        <v>128.15704989508808</v>
      </c>
      <c r="D60" s="3">
        <f t="shared" si="17"/>
        <v>170.16727927498397</v>
      </c>
      <c r="E60" s="3">
        <f t="shared" si="17"/>
        <v>198.26122488537993</v>
      </c>
      <c r="F60" s="3">
        <f t="shared" si="17"/>
        <v>213.41140884819993</v>
      </c>
      <c r="G60" s="3">
        <f t="shared" si="17"/>
        <v>215.67783583689837</v>
      </c>
      <c r="H60" s="3">
        <f t="shared" si="17"/>
        <v>205.81186846460241</v>
      </c>
      <c r="I60" s="3">
        <f t="shared" si="17"/>
        <v>183.28977640610378</v>
      </c>
      <c r="J60" s="3">
        <f t="shared" si="17"/>
        <v>148.35689124319615</v>
      </c>
      <c r="K60" s="3">
        <f t="shared" si="17"/>
        <v>100.10475700822145</v>
      </c>
      <c r="L60" s="3">
        <f t="shared" si="13"/>
        <v>38.178578194559904</v>
      </c>
      <c r="N60" s="3">
        <f t="shared" si="16"/>
        <v>-0.19962001502784688</v>
      </c>
      <c r="O60" s="3">
        <f t="shared" si="16"/>
        <v>-0.69612958971973171</v>
      </c>
      <c r="P60" s="3">
        <f t="shared" si="16"/>
        <v>-0.8840962154722547</v>
      </c>
      <c r="Q60" s="3">
        <f t="shared" si="16"/>
        <v>-1.3601087627042716</v>
      </c>
      <c r="R60" s="3">
        <f t="shared" si="16"/>
        <v>-1.2321468104061353</v>
      </c>
      <c r="S60" s="3">
        <f t="shared" si="16"/>
        <v>-1.5074968763013032</v>
      </c>
      <c r="T60" s="3">
        <f t="shared" si="16"/>
        <v>-1.1117285033911912</v>
      </c>
      <c r="U60" s="3">
        <f t="shared" si="16"/>
        <v>-1.0817100192897158</v>
      </c>
      <c r="V60" s="3">
        <f t="shared" si="16"/>
        <v>-0.56902242454174257</v>
      </c>
      <c r="W60" s="3">
        <f t="shared" si="16"/>
        <v>-0.2442454020234166</v>
      </c>
    </row>
    <row r="61" spans="2:23">
      <c r="B61">
        <f t="shared" si="15"/>
        <v>40</v>
      </c>
      <c r="C61" s="3">
        <f t="shared" si="11"/>
        <v>128.38909309166132</v>
      </c>
      <c r="D61" s="3">
        <f t="shared" si="17"/>
        <v>170.70913739023399</v>
      </c>
      <c r="E61" s="3">
        <f t="shared" si="17"/>
        <v>199.28934406159195</v>
      </c>
      <c r="F61" s="3">
        <f t="shared" si="17"/>
        <v>214.46953036113916</v>
      </c>
      <c r="G61" s="3">
        <f t="shared" si="17"/>
        <v>217.1116386564012</v>
      </c>
      <c r="H61" s="3">
        <f t="shared" si="17"/>
        <v>206.98380612150106</v>
      </c>
      <c r="I61" s="3">
        <f t="shared" si="17"/>
        <v>184.58437985389929</v>
      </c>
      <c r="J61" s="3">
        <f t="shared" si="17"/>
        <v>149.19726670716261</v>
      </c>
      <c r="K61" s="3">
        <f t="shared" si="17"/>
        <v>100.76773471887802</v>
      </c>
      <c r="L61" s="3">
        <f t="shared" si="13"/>
        <v>38.368252336073823</v>
      </c>
      <c r="N61" s="3">
        <f t="shared" si="16"/>
        <v>-0.2320431965732439</v>
      </c>
      <c r="O61" s="3">
        <f t="shared" si="16"/>
        <v>-0.54185811525002237</v>
      </c>
      <c r="P61" s="3">
        <f t="shared" si="16"/>
        <v>-1.0281191762120159</v>
      </c>
      <c r="Q61" s="3">
        <f t="shared" si="16"/>
        <v>-1.0581215129392376</v>
      </c>
      <c r="R61" s="3">
        <f t="shared" si="16"/>
        <v>-1.4338028195028301</v>
      </c>
      <c r="S61" s="3">
        <f t="shared" si="16"/>
        <v>-1.171937656898649</v>
      </c>
      <c r="T61" s="3">
        <f t="shared" si="16"/>
        <v>-1.2946034477955095</v>
      </c>
      <c r="U61" s="3">
        <f t="shared" si="16"/>
        <v>-0.8403754639664669</v>
      </c>
      <c r="V61" s="3">
        <f t="shared" si="16"/>
        <v>-0.66297771065656264</v>
      </c>
      <c r="W61" s="3">
        <f t="shared" si="16"/>
        <v>-0.18967414151391893</v>
      </c>
    </row>
    <row r="62" spans="2:23">
      <c r="B62">
        <f t="shared" si="15"/>
        <v>41</v>
      </c>
      <c r="C62" s="3">
        <f t="shared" si="11"/>
        <v>128.56971246341132</v>
      </c>
      <c r="D62" s="3">
        <f t="shared" si="17"/>
        <v>171.33921857662662</v>
      </c>
      <c r="E62" s="3">
        <f t="shared" si="17"/>
        <v>200.08933387568658</v>
      </c>
      <c r="F62" s="3">
        <f t="shared" si="17"/>
        <v>215.7004913589966</v>
      </c>
      <c r="G62" s="3">
        <f t="shared" si="17"/>
        <v>218.22666824132011</v>
      </c>
      <c r="H62" s="3">
        <f t="shared" si="17"/>
        <v>208.34800925515026</v>
      </c>
      <c r="I62" s="3">
        <f t="shared" si="17"/>
        <v>185.59053641433184</v>
      </c>
      <c r="J62" s="3">
        <f t="shared" si="17"/>
        <v>150.17605728638867</v>
      </c>
      <c r="K62" s="3">
        <f t="shared" si="17"/>
        <v>101.28275952161823</v>
      </c>
      <c r="L62" s="3">
        <f t="shared" si="13"/>
        <v>38.58924490629267</v>
      </c>
      <c r="N62" s="3">
        <f t="shared" ref="N62:W77" si="18">C61-C62</f>
        <v>-0.18061937174999798</v>
      </c>
      <c r="O62" s="3">
        <f t="shared" si="18"/>
        <v>-0.63008118639262989</v>
      </c>
      <c r="P62" s="3">
        <f t="shared" si="18"/>
        <v>-0.79998981409462999</v>
      </c>
      <c r="Q62" s="3">
        <f t="shared" si="18"/>
        <v>-1.2309609978574372</v>
      </c>
      <c r="R62" s="3">
        <f t="shared" si="18"/>
        <v>-1.1150295849189149</v>
      </c>
      <c r="S62" s="3">
        <f t="shared" si="18"/>
        <v>-1.3642031336491982</v>
      </c>
      <c r="T62" s="3">
        <f t="shared" si="18"/>
        <v>-1.0061565604325438</v>
      </c>
      <c r="U62" s="3">
        <f t="shared" si="18"/>
        <v>-0.97879057922605739</v>
      </c>
      <c r="V62" s="3">
        <f t="shared" si="18"/>
        <v>-0.51502480274021423</v>
      </c>
      <c r="W62" s="3">
        <f t="shared" si="18"/>
        <v>-0.22099257021884711</v>
      </c>
    </row>
    <row r="63" spans="2:23">
      <c r="B63">
        <f t="shared" si="15"/>
        <v>42</v>
      </c>
      <c r="C63" s="3">
        <f t="shared" si="11"/>
        <v>128.7797395255422</v>
      </c>
      <c r="D63" s="3">
        <f t="shared" si="17"/>
        <v>171.82952316954896</v>
      </c>
      <c r="E63" s="3">
        <f t="shared" si="17"/>
        <v>201.01985496781163</v>
      </c>
      <c r="F63" s="3">
        <f t="shared" si="17"/>
        <v>216.65800105850337</v>
      </c>
      <c r="G63" s="3">
        <f t="shared" si="17"/>
        <v>219.52425030707343</v>
      </c>
      <c r="H63" s="3">
        <f t="shared" si="17"/>
        <v>209.40860232782597</v>
      </c>
      <c r="I63" s="3">
        <f t="shared" si="17"/>
        <v>186.76203327076945</v>
      </c>
      <c r="J63" s="3">
        <f t="shared" si="17"/>
        <v>150.93664796797503</v>
      </c>
      <c r="K63" s="3">
        <f t="shared" si="17"/>
        <v>101.88265109634067</v>
      </c>
      <c r="L63" s="3">
        <f t="shared" si="13"/>
        <v>38.760919840539408</v>
      </c>
      <c r="N63" s="3">
        <f t="shared" si="18"/>
        <v>-0.21002706213087663</v>
      </c>
      <c r="O63" s="3">
        <f t="shared" si="18"/>
        <v>-0.49030459292234241</v>
      </c>
      <c r="P63" s="3">
        <f t="shared" si="18"/>
        <v>-0.93052109212504774</v>
      </c>
      <c r="Q63" s="3">
        <f t="shared" si="18"/>
        <v>-0.95750969950677245</v>
      </c>
      <c r="R63" s="3">
        <f t="shared" si="18"/>
        <v>-1.2975820657533177</v>
      </c>
      <c r="S63" s="3">
        <f t="shared" si="18"/>
        <v>-1.0605930726757151</v>
      </c>
      <c r="T63" s="3">
        <f t="shared" si="18"/>
        <v>-1.1714968564376136</v>
      </c>
      <c r="U63" s="3">
        <f t="shared" si="18"/>
        <v>-0.76059068158636478</v>
      </c>
      <c r="V63" s="3">
        <f t="shared" si="18"/>
        <v>-0.59989157472243448</v>
      </c>
      <c r="W63" s="3">
        <f t="shared" si="18"/>
        <v>-0.17167493424673808</v>
      </c>
    </row>
    <row r="64" spans="2:23">
      <c r="B64">
        <f t="shared" si="15"/>
        <v>43</v>
      </c>
      <c r="C64" s="3">
        <f t="shared" si="11"/>
        <v>128.94317438984964</v>
      </c>
      <c r="D64" s="3">
        <f t="shared" si="17"/>
        <v>172.39979724667691</v>
      </c>
      <c r="E64" s="3">
        <f t="shared" si="17"/>
        <v>201.74376211402617</v>
      </c>
      <c r="F64" s="3">
        <f t="shared" si="17"/>
        <v>217.77205263744253</v>
      </c>
      <c r="G64" s="3">
        <f t="shared" si="17"/>
        <v>220.53330169316467</v>
      </c>
      <c r="H64" s="3">
        <f t="shared" si="17"/>
        <v>210.64314178892141</v>
      </c>
      <c r="I64" s="3">
        <f t="shared" si="17"/>
        <v>187.6726251479005</v>
      </c>
      <c r="J64" s="3">
        <f t="shared" si="17"/>
        <v>151.82234218355507</v>
      </c>
      <c r="K64" s="3">
        <f t="shared" si="17"/>
        <v>102.34878390425722</v>
      </c>
      <c r="L64" s="3">
        <f t="shared" si="13"/>
        <v>38.960883698780222</v>
      </c>
      <c r="N64" s="3">
        <f t="shared" si="18"/>
        <v>-0.16343486430744747</v>
      </c>
      <c r="O64" s="3">
        <f t="shared" si="18"/>
        <v>-0.57027407712794798</v>
      </c>
      <c r="P64" s="3">
        <f t="shared" si="18"/>
        <v>-0.72390714621454322</v>
      </c>
      <c r="Q64" s="3">
        <f t="shared" si="18"/>
        <v>-1.1140515789391543</v>
      </c>
      <c r="R64" s="3">
        <f t="shared" si="18"/>
        <v>-1.0090513860912438</v>
      </c>
      <c r="S64" s="3">
        <f t="shared" si="18"/>
        <v>-1.2345394610954372</v>
      </c>
      <c r="T64" s="3">
        <f t="shared" si="18"/>
        <v>-0.91059187713105416</v>
      </c>
      <c r="U64" s="3">
        <f t="shared" si="18"/>
        <v>-0.88569421558003114</v>
      </c>
      <c r="V64" s="3">
        <f t="shared" si="18"/>
        <v>-0.46613280791655143</v>
      </c>
      <c r="W64" s="3">
        <f t="shared" si="18"/>
        <v>-0.19996385824081386</v>
      </c>
    </row>
    <row r="65" spans="2:23">
      <c r="B65">
        <f t="shared" si="15"/>
        <v>44</v>
      </c>
      <c r="C65" s="3">
        <f t="shared" si="11"/>
        <v>129.13326574889231</v>
      </c>
      <c r="D65" s="3">
        <f t="shared" si="17"/>
        <v>172.84346825193791</v>
      </c>
      <c r="E65" s="3">
        <f t="shared" si="17"/>
        <v>202.58592494205971</v>
      </c>
      <c r="F65" s="3">
        <f t="shared" si="17"/>
        <v>218.63853190359544</v>
      </c>
      <c r="G65" s="3">
        <f t="shared" si="17"/>
        <v>221.70759721318197</v>
      </c>
      <c r="H65" s="3">
        <f t="shared" si="17"/>
        <v>211.6029634205326</v>
      </c>
      <c r="I65" s="3">
        <f t="shared" si="17"/>
        <v>188.73274198623824</v>
      </c>
      <c r="J65" s="3">
        <f t="shared" si="17"/>
        <v>152.51070452607885</v>
      </c>
      <c r="K65" s="3">
        <f t="shared" si="17"/>
        <v>102.89161294116764</v>
      </c>
      <c r="L65" s="3">
        <f t="shared" si="13"/>
        <v>39.116261301419073</v>
      </c>
      <c r="N65" s="3">
        <f t="shared" si="18"/>
        <v>-0.19009135904266827</v>
      </c>
      <c r="O65" s="3">
        <f t="shared" si="18"/>
        <v>-0.44367100526099534</v>
      </c>
      <c r="P65" s="3">
        <f t="shared" si="18"/>
        <v>-0.84216282803353693</v>
      </c>
      <c r="Q65" s="3">
        <f t="shared" si="18"/>
        <v>-0.86647926615290771</v>
      </c>
      <c r="R65" s="3">
        <f t="shared" si="18"/>
        <v>-1.1742955200172958</v>
      </c>
      <c r="S65" s="3">
        <f t="shared" si="18"/>
        <v>-0.95982163161119161</v>
      </c>
      <c r="T65" s="3">
        <f t="shared" si="18"/>
        <v>-1.0601168383377342</v>
      </c>
      <c r="U65" s="3">
        <f t="shared" si="18"/>
        <v>-0.68836234252378858</v>
      </c>
      <c r="V65" s="3">
        <f t="shared" si="18"/>
        <v>-0.54282903691041895</v>
      </c>
      <c r="W65" s="3">
        <f t="shared" si="18"/>
        <v>-0.15537760263885048</v>
      </c>
    </row>
    <row r="66" spans="2:23">
      <c r="B66">
        <f t="shared" si="15"/>
        <v>45</v>
      </c>
      <c r="C66" s="3">
        <f t="shared" si="11"/>
        <v>129.28115608397928</v>
      </c>
      <c r="D66" s="3">
        <f t="shared" si="17"/>
        <v>173.35959534547601</v>
      </c>
      <c r="E66" s="3">
        <f t="shared" si="17"/>
        <v>203.24100007776667</v>
      </c>
      <c r="F66" s="3">
        <f t="shared" si="17"/>
        <v>219.64676107762082</v>
      </c>
      <c r="G66" s="3">
        <f t="shared" si="17"/>
        <v>222.62074766206402</v>
      </c>
      <c r="H66" s="3">
        <f t="shared" si="17"/>
        <v>212.72016959971015</v>
      </c>
      <c r="I66" s="3">
        <f t="shared" si="17"/>
        <v>189.55683397330574</v>
      </c>
      <c r="J66" s="3">
        <f t="shared" si="17"/>
        <v>153.31217746370294</v>
      </c>
      <c r="K66" s="3">
        <f t="shared" si="17"/>
        <v>103.31348291374896</v>
      </c>
      <c r="L66" s="3">
        <f t="shared" si="13"/>
        <v>39.297204313722546</v>
      </c>
      <c r="N66" s="3">
        <f t="shared" si="18"/>
        <v>-0.14789033508697003</v>
      </c>
      <c r="O66" s="3">
        <f t="shared" si="18"/>
        <v>-0.5161270935381026</v>
      </c>
      <c r="P66" s="3">
        <f t="shared" si="18"/>
        <v>-0.65507513570696574</v>
      </c>
      <c r="Q66" s="3">
        <f t="shared" si="18"/>
        <v>-1.0082291740253879</v>
      </c>
      <c r="R66" s="3">
        <f t="shared" si="18"/>
        <v>-0.91315044888204966</v>
      </c>
      <c r="S66" s="3">
        <f t="shared" si="18"/>
        <v>-1.1172061791775434</v>
      </c>
      <c r="T66" s="3">
        <f t="shared" si="18"/>
        <v>-0.82409198706750431</v>
      </c>
      <c r="U66" s="3">
        <f t="shared" si="18"/>
        <v>-0.80147293762408367</v>
      </c>
      <c r="V66" s="3">
        <f t="shared" si="18"/>
        <v>-0.42186997258131953</v>
      </c>
      <c r="W66" s="3">
        <f t="shared" si="18"/>
        <v>-0.18094301230347298</v>
      </c>
    </row>
    <row r="67" spans="2:23">
      <c r="B67">
        <f t="shared" si="15"/>
        <v>46</v>
      </c>
      <c r="C67" s="3">
        <f t="shared" si="11"/>
        <v>129.453198448492</v>
      </c>
      <c r="D67" s="3">
        <f t="shared" si="17"/>
        <v>173.76107808087298</v>
      </c>
      <c r="E67" s="3">
        <f t="shared" si="17"/>
        <v>204.00317821154843</v>
      </c>
      <c r="F67" s="3">
        <f t="shared" si="17"/>
        <v>220.43087386991533</v>
      </c>
      <c r="G67" s="3">
        <f t="shared" si="17"/>
        <v>223.68346533866548</v>
      </c>
      <c r="H67" s="3">
        <f t="shared" si="17"/>
        <v>213.58879081768487</v>
      </c>
      <c r="I67" s="3">
        <f t="shared" si="17"/>
        <v>190.51617353170653</v>
      </c>
      <c r="J67" s="3">
        <f t="shared" si="17"/>
        <v>153.93515844352734</v>
      </c>
      <c r="K67" s="3">
        <f t="shared" si="17"/>
        <v>103.80469088871274</v>
      </c>
      <c r="L67" s="3">
        <f t="shared" si="13"/>
        <v>39.437827637916321</v>
      </c>
      <c r="N67" s="3">
        <f t="shared" si="18"/>
        <v>-0.17204236451271981</v>
      </c>
      <c r="O67" s="3">
        <f t="shared" si="18"/>
        <v>-0.40148273539696788</v>
      </c>
      <c r="P67" s="3">
        <f t="shared" si="18"/>
        <v>-0.76217813378175947</v>
      </c>
      <c r="Q67" s="3">
        <f t="shared" si="18"/>
        <v>-0.7841127922945077</v>
      </c>
      <c r="R67" s="3">
        <f t="shared" si="18"/>
        <v>-1.0627176766014657</v>
      </c>
      <c r="S67" s="3">
        <f t="shared" si="18"/>
        <v>-0.86862121797472014</v>
      </c>
      <c r="T67" s="3">
        <f t="shared" si="18"/>
        <v>-0.95933955840078511</v>
      </c>
      <c r="U67" s="3">
        <f t="shared" si="18"/>
        <v>-0.62298097982440481</v>
      </c>
      <c r="V67" s="3">
        <f t="shared" si="18"/>
        <v>-0.49120797496378543</v>
      </c>
      <c r="W67" s="3">
        <f t="shared" si="18"/>
        <v>-0.14062332419377555</v>
      </c>
    </row>
    <row r="68" spans="2:23">
      <c r="B68">
        <f t="shared" si="15"/>
        <v>47</v>
      </c>
      <c r="C68" s="3">
        <f t="shared" si="11"/>
        <v>129.58702602695766</v>
      </c>
      <c r="D68" s="3">
        <f t="shared" si="17"/>
        <v>174.2281883300202</v>
      </c>
      <c r="E68" s="3">
        <f t="shared" si="17"/>
        <v>204.59597597539417</v>
      </c>
      <c r="F68" s="3">
        <f t="shared" si="17"/>
        <v>221.34332177510697</v>
      </c>
      <c r="G68" s="3">
        <f t="shared" si="17"/>
        <v>224.50983234380007</v>
      </c>
      <c r="H68" s="3">
        <f t="shared" si="17"/>
        <v>214.59981943518599</v>
      </c>
      <c r="I68" s="3">
        <f t="shared" si="17"/>
        <v>191.26197463060609</v>
      </c>
      <c r="J68" s="3">
        <f t="shared" si="17"/>
        <v>154.66043221020962</v>
      </c>
      <c r="K68" s="3">
        <f t="shared" si="17"/>
        <v>104.18649304072183</v>
      </c>
      <c r="L68" s="3">
        <f t="shared" si="13"/>
        <v>39.601563629570911</v>
      </c>
      <c r="N68" s="3">
        <f t="shared" si="18"/>
        <v>-0.13382757846565596</v>
      </c>
      <c r="O68" s="3">
        <f t="shared" si="18"/>
        <v>-0.46711024914722543</v>
      </c>
      <c r="P68" s="3">
        <f t="shared" si="18"/>
        <v>-0.59279776384573779</v>
      </c>
      <c r="Q68" s="3">
        <f t="shared" si="18"/>
        <v>-0.91244790519164098</v>
      </c>
      <c r="R68" s="3">
        <f t="shared" si="18"/>
        <v>-0.8263670051345855</v>
      </c>
      <c r="S68" s="3">
        <f t="shared" si="18"/>
        <v>-1.0110286175011254</v>
      </c>
      <c r="T68" s="3">
        <f t="shared" si="18"/>
        <v>-0.74580109889956248</v>
      </c>
      <c r="U68" s="3">
        <f t="shared" si="18"/>
        <v>-0.72527376668227816</v>
      </c>
      <c r="V68" s="3">
        <f t="shared" si="18"/>
        <v>-0.38180215200908663</v>
      </c>
      <c r="W68" s="3">
        <f t="shared" si="18"/>
        <v>-0.16373599165459041</v>
      </c>
    </row>
    <row r="69" spans="2:23">
      <c r="B69">
        <f t="shared" si="15"/>
        <v>48</v>
      </c>
      <c r="C69" s="3">
        <f t="shared" si="11"/>
        <v>129.74272944334007</v>
      </c>
      <c r="D69" s="3">
        <f t="shared" si="17"/>
        <v>174.59150100117594</v>
      </c>
      <c r="E69" s="3">
        <f t="shared" si="17"/>
        <v>205.28575505256359</v>
      </c>
      <c r="F69" s="3">
        <f t="shared" si="17"/>
        <v>222.05290415959712</v>
      </c>
      <c r="G69" s="3">
        <f t="shared" si="17"/>
        <v>225.47157060514647</v>
      </c>
      <c r="H69" s="3">
        <f t="shared" si="17"/>
        <v>215.38590348720311</v>
      </c>
      <c r="I69" s="3">
        <f t="shared" si="17"/>
        <v>192.13012582269781</v>
      </c>
      <c r="J69" s="3">
        <f t="shared" si="17"/>
        <v>155.22423383566397</v>
      </c>
      <c r="K69" s="3">
        <f t="shared" si="17"/>
        <v>104.63099791989026</v>
      </c>
      <c r="L69" s="3">
        <f t="shared" si="13"/>
        <v>39.728831013573945</v>
      </c>
      <c r="N69" s="3">
        <f t="shared" si="18"/>
        <v>-0.15570341638240848</v>
      </c>
      <c r="O69" s="3">
        <f t="shared" si="18"/>
        <v>-0.36331267115573951</v>
      </c>
      <c r="P69" s="3">
        <f t="shared" si="18"/>
        <v>-0.689779077169419</v>
      </c>
      <c r="Q69" s="3">
        <f t="shared" si="18"/>
        <v>-0.70958238449014743</v>
      </c>
      <c r="R69" s="3">
        <f t="shared" si="18"/>
        <v>-0.96173826134639739</v>
      </c>
      <c r="S69" s="3">
        <f t="shared" si="18"/>
        <v>-0.78608405201711662</v>
      </c>
      <c r="T69" s="3">
        <f t="shared" si="18"/>
        <v>-0.86815119209171598</v>
      </c>
      <c r="U69" s="3">
        <f t="shared" si="18"/>
        <v>-0.56380162545434587</v>
      </c>
      <c r="V69" s="3">
        <f t="shared" si="18"/>
        <v>-0.44450487916843429</v>
      </c>
      <c r="W69" s="3">
        <f t="shared" si="18"/>
        <v>-0.12726738400303361</v>
      </c>
    </row>
    <row r="70" spans="2:23">
      <c r="B70">
        <f t="shared" si="15"/>
        <v>49</v>
      </c>
      <c r="C70" s="3">
        <f t="shared" si="11"/>
        <v>129.86383366705866</v>
      </c>
      <c r="D70" s="3">
        <f t="shared" si="17"/>
        <v>175.01424224795184</v>
      </c>
      <c r="E70" s="3">
        <f t="shared" si="17"/>
        <v>205.82220258038652</v>
      </c>
      <c r="F70" s="3">
        <f t="shared" si="17"/>
        <v>222.878662828855</v>
      </c>
      <c r="G70" s="3">
        <f t="shared" si="17"/>
        <v>226.21940382340014</v>
      </c>
      <c r="H70" s="3">
        <f t="shared" si="17"/>
        <v>216.30084821392214</v>
      </c>
      <c r="I70" s="3">
        <f t="shared" si="17"/>
        <v>192.80506866143355</v>
      </c>
      <c r="J70" s="3">
        <f t="shared" si="17"/>
        <v>155.88056187129405</v>
      </c>
      <c r="K70" s="3">
        <f t="shared" si="17"/>
        <v>104.97653242461897</v>
      </c>
      <c r="L70" s="3">
        <f t="shared" si="13"/>
        <v>39.87699930663009</v>
      </c>
      <c r="N70" s="3">
        <f t="shared" si="18"/>
        <v>-0.12110422371858931</v>
      </c>
      <c r="O70" s="3">
        <f t="shared" si="18"/>
        <v>-0.42274124677589953</v>
      </c>
      <c r="P70" s="3">
        <f t="shared" si="18"/>
        <v>-0.53644752782292926</v>
      </c>
      <c r="Q70" s="3">
        <f t="shared" si="18"/>
        <v>-0.82575866925787977</v>
      </c>
      <c r="R70" s="3">
        <f t="shared" si="18"/>
        <v>-0.74783321825367466</v>
      </c>
      <c r="S70" s="3">
        <f t="shared" si="18"/>
        <v>-0.91494472671902827</v>
      </c>
      <c r="T70" s="3">
        <f t="shared" si="18"/>
        <v>-0.67494283873574545</v>
      </c>
      <c r="U70" s="3">
        <f t="shared" si="18"/>
        <v>-0.65632803563008224</v>
      </c>
      <c r="V70" s="3">
        <f t="shared" si="18"/>
        <v>-0.34553450472870395</v>
      </c>
      <c r="W70" s="3">
        <f t="shared" si="18"/>
        <v>-0.14816829305614476</v>
      </c>
    </row>
    <row r="71" spans="2:23">
      <c r="B71">
        <f t="shared" si="15"/>
        <v>50</v>
      </c>
      <c r="C71" s="3">
        <f t="shared" si="11"/>
        <v>130.00474741598396</v>
      </c>
      <c r="D71" s="3">
        <f t="shared" si="17"/>
        <v>175.34301812372257</v>
      </c>
      <c r="E71" s="3">
        <f t="shared" si="17"/>
        <v>206.44645253840343</v>
      </c>
      <c r="F71" s="3">
        <f t="shared" si="17"/>
        <v>223.52080320189333</v>
      </c>
      <c r="G71" s="3">
        <f t="shared" si="17"/>
        <v>227.08975552138858</v>
      </c>
      <c r="H71" s="3">
        <f t="shared" si="17"/>
        <v>217.01223624241683</v>
      </c>
      <c r="I71" s="3">
        <f t="shared" si="17"/>
        <v>193.59070504260811</v>
      </c>
      <c r="J71" s="3">
        <f t="shared" si="17"/>
        <v>156.39080054302624</v>
      </c>
      <c r="K71" s="3">
        <f t="shared" si="17"/>
        <v>105.37878058896207</v>
      </c>
      <c r="L71" s="3">
        <f t="shared" si="13"/>
        <v>39.992177474872989</v>
      </c>
      <c r="N71" s="3">
        <f t="shared" si="18"/>
        <v>-0.14091374892529984</v>
      </c>
      <c r="O71" s="3">
        <f t="shared" si="18"/>
        <v>-0.32877587577073086</v>
      </c>
      <c r="P71" s="3">
        <f t="shared" si="18"/>
        <v>-0.62424995801691807</v>
      </c>
      <c r="Q71" s="3">
        <f t="shared" si="18"/>
        <v>-0.64214037303833038</v>
      </c>
      <c r="R71" s="3">
        <f t="shared" si="18"/>
        <v>-0.87035169798843981</v>
      </c>
      <c r="S71" s="3">
        <f t="shared" si="18"/>
        <v>-0.71138802849469585</v>
      </c>
      <c r="T71" s="3">
        <f t="shared" si="18"/>
        <v>-0.78563638117455525</v>
      </c>
      <c r="U71" s="3">
        <f t="shared" si="18"/>
        <v>-0.51023867173219628</v>
      </c>
      <c r="V71" s="3">
        <f t="shared" si="18"/>
        <v>-0.4022481643431064</v>
      </c>
      <c r="W71" s="3">
        <f t="shared" si="18"/>
        <v>-0.11517816824289895</v>
      </c>
    </row>
    <row r="72" spans="2:23">
      <c r="B72">
        <f t="shared" si="15"/>
        <v>51</v>
      </c>
      <c r="C72" s="3">
        <f t="shared" si="11"/>
        <v>130.1143393745742</v>
      </c>
      <c r="D72" s="3">
        <f t="shared" si="17"/>
        <v>175.7255999771937</v>
      </c>
      <c r="E72" s="3">
        <f t="shared" si="17"/>
        <v>206.93191066280792</v>
      </c>
      <c r="F72" s="3">
        <f t="shared" si="17"/>
        <v>224.26810402989599</v>
      </c>
      <c r="G72" s="3">
        <f t="shared" si="17"/>
        <v>227.76651972215507</v>
      </c>
      <c r="H72" s="3">
        <f t="shared" si="17"/>
        <v>217.84023028199834</v>
      </c>
      <c r="I72" s="3">
        <f t="shared" si="17"/>
        <v>194.20151839272157</v>
      </c>
      <c r="J72" s="3">
        <f t="shared" si="17"/>
        <v>156.9847428157851</v>
      </c>
      <c r="K72" s="3">
        <f t="shared" si="17"/>
        <v>105.69148900894962</v>
      </c>
      <c r="L72" s="3">
        <f t="shared" si="13"/>
        <v>40.126260196320693</v>
      </c>
      <c r="N72" s="3">
        <f t="shared" si="18"/>
        <v>-0.10959195859024362</v>
      </c>
      <c r="O72" s="3">
        <f t="shared" si="18"/>
        <v>-0.38258185347112317</v>
      </c>
      <c r="P72" s="3">
        <f t="shared" si="18"/>
        <v>-0.48545812440448799</v>
      </c>
      <c r="Q72" s="3">
        <f t="shared" si="18"/>
        <v>-0.74730082800266473</v>
      </c>
      <c r="R72" s="3">
        <f t="shared" si="18"/>
        <v>-0.67676420076648469</v>
      </c>
      <c r="S72" s="3">
        <f t="shared" si="18"/>
        <v>-0.82799403958151174</v>
      </c>
      <c r="T72" s="3">
        <f t="shared" si="18"/>
        <v>-0.61081335011346027</v>
      </c>
      <c r="U72" s="3">
        <f t="shared" si="18"/>
        <v>-0.59394227275885214</v>
      </c>
      <c r="V72" s="3">
        <f t="shared" si="18"/>
        <v>-0.31270841998754406</v>
      </c>
      <c r="W72" s="3">
        <f t="shared" si="18"/>
        <v>-0.1340827214477045</v>
      </c>
    </row>
    <row r="73" spans="2:23">
      <c r="B73">
        <f t="shared" si="15"/>
        <v>52</v>
      </c>
      <c r="C73" s="3">
        <f t="shared" si="11"/>
        <v>130.24186665906456</v>
      </c>
      <c r="D73" s="3">
        <f t="shared" si="17"/>
        <v>176.02312501869108</v>
      </c>
      <c r="E73" s="3">
        <f t="shared" si="17"/>
        <v>207.49685200354486</v>
      </c>
      <c r="F73" s="3">
        <f t="shared" si="17"/>
        <v>224.84921519248149</v>
      </c>
      <c r="G73" s="3">
        <f t="shared" si="17"/>
        <v>228.55416715594714</v>
      </c>
      <c r="H73" s="3">
        <f t="shared" si="17"/>
        <v>218.4840190574383</v>
      </c>
      <c r="I73" s="3">
        <f t="shared" si="17"/>
        <v>194.91248654889171</v>
      </c>
      <c r="J73" s="3">
        <f t="shared" si="17"/>
        <v>157.44650370083559</v>
      </c>
      <c r="K73" s="3">
        <f t="shared" si="17"/>
        <v>106.05550150605289</v>
      </c>
      <c r="L73" s="3">
        <f t="shared" si="13"/>
        <v>40.230496336316534</v>
      </c>
      <c r="N73" s="3">
        <f t="shared" si="18"/>
        <v>-0.12752728449035544</v>
      </c>
      <c r="O73" s="3">
        <f t="shared" si="18"/>
        <v>-0.29752504149738002</v>
      </c>
      <c r="P73" s="3">
        <f t="shared" si="18"/>
        <v>-0.56494134073693658</v>
      </c>
      <c r="Q73" s="3">
        <f t="shared" si="18"/>
        <v>-0.58111116258550055</v>
      </c>
      <c r="R73" s="3">
        <f t="shared" si="18"/>
        <v>-0.78764743379207403</v>
      </c>
      <c r="S73" s="3">
        <f t="shared" si="18"/>
        <v>-0.64378877543995827</v>
      </c>
      <c r="T73" s="3">
        <f t="shared" si="18"/>
        <v>-0.71096815617013931</v>
      </c>
      <c r="U73" s="3">
        <f t="shared" si="18"/>
        <v>-0.46176088505049506</v>
      </c>
      <c r="V73" s="3">
        <f t="shared" si="18"/>
        <v>-0.36401249710327477</v>
      </c>
      <c r="W73" s="3">
        <f t="shared" si="18"/>
        <v>-0.10423613999584092</v>
      </c>
    </row>
    <row r="74" spans="2:23">
      <c r="B74">
        <f t="shared" si="15"/>
        <v>53</v>
      </c>
      <c r="C74" s="3">
        <f t="shared" si="11"/>
        <v>130.34104167289703</v>
      </c>
      <c r="D74" s="3">
        <f t="shared" si="17"/>
        <v>176.36935933130471</v>
      </c>
      <c r="E74" s="3">
        <f t="shared" si="17"/>
        <v>207.93617010558629</v>
      </c>
      <c r="F74" s="3">
        <f t="shared" si="17"/>
        <v>225.525509579746</v>
      </c>
      <c r="G74" s="3">
        <f t="shared" si="17"/>
        <v>229.16661712495988</v>
      </c>
      <c r="H74" s="3">
        <f t="shared" si="17"/>
        <v>219.23332685241942</v>
      </c>
      <c r="I74" s="3">
        <f t="shared" si="17"/>
        <v>195.46526137913693</v>
      </c>
      <c r="J74" s="3">
        <f t="shared" si="17"/>
        <v>157.98399402747231</v>
      </c>
      <c r="K74" s="3">
        <f t="shared" si="17"/>
        <v>106.33850001857607</v>
      </c>
      <c r="L74" s="3">
        <f t="shared" si="13"/>
        <v>40.351833835350966</v>
      </c>
      <c r="N74" s="3">
        <f t="shared" si="18"/>
        <v>-9.9175013832478953E-2</v>
      </c>
      <c r="O74" s="3">
        <f t="shared" si="18"/>
        <v>-0.3462343126136318</v>
      </c>
      <c r="P74" s="3">
        <f t="shared" si="18"/>
        <v>-0.43931810204142607</v>
      </c>
      <c r="Q74" s="3">
        <f t="shared" si="18"/>
        <v>-0.6762943872645053</v>
      </c>
      <c r="R74" s="3">
        <f t="shared" si="18"/>
        <v>-0.61244996901274362</v>
      </c>
      <c r="S74" s="3">
        <f t="shared" si="18"/>
        <v>-0.74930779498112088</v>
      </c>
      <c r="T74" s="3">
        <f t="shared" si="18"/>
        <v>-0.55277483024522667</v>
      </c>
      <c r="U74" s="3">
        <f t="shared" si="18"/>
        <v>-0.53749032663671414</v>
      </c>
      <c r="V74" s="3">
        <f t="shared" si="18"/>
        <v>-0.28299851252317865</v>
      </c>
      <c r="W74" s="3">
        <f t="shared" si="18"/>
        <v>-0.12133749903443203</v>
      </c>
    </row>
    <row r="75" spans="2:23">
      <c r="B75">
        <f t="shared" si="15"/>
        <v>54</v>
      </c>
      <c r="C75" s="3">
        <f t="shared" si="11"/>
        <v>130.45645311043492</v>
      </c>
      <c r="D75" s="3">
        <f t="shared" si="17"/>
        <v>176.63860588924166</v>
      </c>
      <c r="E75" s="3">
        <f t="shared" si="17"/>
        <v>208.44743445552535</v>
      </c>
      <c r="F75" s="3">
        <f t="shared" si="17"/>
        <v>226.05139361527307</v>
      </c>
      <c r="G75" s="3">
        <f t="shared" si="17"/>
        <v>229.87941821608271</v>
      </c>
      <c r="H75" s="3">
        <f t="shared" si="17"/>
        <v>219.81593925204842</v>
      </c>
      <c r="I75" s="3">
        <f t="shared" si="17"/>
        <v>196.10866043994585</v>
      </c>
      <c r="J75" s="3">
        <f t="shared" si="17"/>
        <v>158.4018806988565</v>
      </c>
      <c r="K75" s="3">
        <f t="shared" si="17"/>
        <v>106.66791393141165</v>
      </c>
      <c r="L75" s="3">
        <f t="shared" si="13"/>
        <v>40.446166672858688</v>
      </c>
      <c r="N75" s="3">
        <f t="shared" si="18"/>
        <v>-0.11541143753788674</v>
      </c>
      <c r="O75" s="3">
        <f t="shared" si="18"/>
        <v>-0.26924655793695251</v>
      </c>
      <c r="P75" s="3">
        <f t="shared" si="18"/>
        <v>-0.51126434993906855</v>
      </c>
      <c r="Q75" s="3">
        <f t="shared" si="18"/>
        <v>-0.52588403552707064</v>
      </c>
      <c r="R75" s="3">
        <f t="shared" si="18"/>
        <v>-0.7128010911228273</v>
      </c>
      <c r="S75" s="3">
        <f t="shared" si="18"/>
        <v>-0.58261239962899936</v>
      </c>
      <c r="T75" s="3">
        <f t="shared" si="18"/>
        <v>-0.64339906080891751</v>
      </c>
      <c r="U75" s="3">
        <f t="shared" si="18"/>
        <v>-0.41788667138419555</v>
      </c>
      <c r="V75" s="3">
        <f t="shared" si="18"/>
        <v>-0.32941391283557664</v>
      </c>
      <c r="W75" s="3">
        <f t="shared" si="18"/>
        <v>-9.4332837507721479E-2</v>
      </c>
    </row>
    <row r="76" spans="2:23">
      <c r="B76">
        <f t="shared" si="15"/>
        <v>55</v>
      </c>
      <c r="C76" s="3">
        <f t="shared" si="11"/>
        <v>130.54620196308056</v>
      </c>
      <c r="D76" s="3">
        <f t="shared" si="17"/>
        <v>176.95194378298015</v>
      </c>
      <c r="E76" s="3">
        <f t="shared" si="17"/>
        <v>208.84499975225737</v>
      </c>
      <c r="F76" s="3">
        <f t="shared" si="17"/>
        <v>226.66342633580405</v>
      </c>
      <c r="G76" s="3">
        <f t="shared" si="17"/>
        <v>230.43366643366076</v>
      </c>
      <c r="H76" s="3">
        <f t="shared" si="17"/>
        <v>220.49403932801425</v>
      </c>
      <c r="I76" s="3">
        <f t="shared" si="17"/>
        <v>196.60890997545243</v>
      </c>
      <c r="J76" s="3">
        <f t="shared" si="17"/>
        <v>158.88828718567873</v>
      </c>
      <c r="K76" s="3">
        <f t="shared" si="17"/>
        <v>106.92402368585759</v>
      </c>
      <c r="L76" s="3">
        <f t="shared" si="13"/>
        <v>40.555971310470547</v>
      </c>
      <c r="N76" s="3">
        <f t="shared" si="18"/>
        <v>-8.9748852645641364E-2</v>
      </c>
      <c r="O76" s="3">
        <f t="shared" si="18"/>
        <v>-0.31333789373849186</v>
      </c>
      <c r="P76" s="3">
        <f t="shared" si="18"/>
        <v>-0.39756529673201157</v>
      </c>
      <c r="Q76" s="3">
        <f t="shared" si="18"/>
        <v>-0.61203272053097635</v>
      </c>
      <c r="R76" s="3">
        <f t="shared" si="18"/>
        <v>-0.55424821757804921</v>
      </c>
      <c r="S76" s="3">
        <f t="shared" si="18"/>
        <v>-0.67810007596582977</v>
      </c>
      <c r="T76" s="3">
        <f t="shared" si="18"/>
        <v>-0.50024953550658324</v>
      </c>
      <c r="U76" s="3">
        <f t="shared" si="18"/>
        <v>-0.48640648682223286</v>
      </c>
      <c r="V76" s="3">
        <f t="shared" si="18"/>
        <v>-0.2561097544459443</v>
      </c>
      <c r="W76" s="3">
        <f t="shared" si="18"/>
        <v>-0.10980463761185888</v>
      </c>
    </row>
    <row r="77" spans="2:23">
      <c r="B77">
        <f t="shared" si="15"/>
        <v>56</v>
      </c>
      <c r="C77" s="3">
        <f t="shared" si="11"/>
        <v>130.65064792766006</v>
      </c>
      <c r="D77" s="3">
        <f t="shared" si="17"/>
        <v>177.19560085766898</v>
      </c>
      <c r="E77" s="3">
        <f t="shared" si="17"/>
        <v>209.3076850593921</v>
      </c>
      <c r="F77" s="3">
        <f t="shared" si="17"/>
        <v>227.13933309295905</v>
      </c>
      <c r="G77" s="3">
        <f t="shared" si="17"/>
        <v>231.07873283190915</v>
      </c>
      <c r="H77" s="3">
        <f t="shared" si="17"/>
        <v>221.02128820455661</v>
      </c>
      <c r="I77" s="3">
        <f t="shared" si="17"/>
        <v>197.19116325684649</v>
      </c>
      <c r="J77" s="3">
        <f t="shared" si="17"/>
        <v>159.26646683065502</v>
      </c>
      <c r="K77" s="3">
        <f t="shared" si="17"/>
        <v>107.22212924807464</v>
      </c>
      <c r="L77" s="3">
        <f t="shared" si="13"/>
        <v>40.641341228619197</v>
      </c>
      <c r="N77" s="3">
        <f t="shared" si="18"/>
        <v>-0.10444596457949729</v>
      </c>
      <c r="O77" s="3">
        <f t="shared" si="18"/>
        <v>-0.24365707468882647</v>
      </c>
      <c r="P77" s="3">
        <f t="shared" si="18"/>
        <v>-0.4626853071347341</v>
      </c>
      <c r="Q77" s="3">
        <f t="shared" si="18"/>
        <v>-0.47590675715500197</v>
      </c>
      <c r="R77" s="3">
        <f t="shared" si="18"/>
        <v>-0.64506639824838885</v>
      </c>
      <c r="S77" s="3">
        <f t="shared" si="18"/>
        <v>-0.52724887654235886</v>
      </c>
      <c r="T77" s="3">
        <f t="shared" si="18"/>
        <v>-0.58225328139405974</v>
      </c>
      <c r="U77" s="3">
        <f t="shared" si="18"/>
        <v>-0.37817964497628509</v>
      </c>
      <c r="V77" s="3">
        <f t="shared" si="18"/>
        <v>-0.29810556221704587</v>
      </c>
      <c r="W77" s="3">
        <f t="shared" si="18"/>
        <v>-8.536991814865047E-2</v>
      </c>
    </row>
    <row r="78" spans="2:23">
      <c r="B78">
        <f t="shared" si="15"/>
        <v>57</v>
      </c>
      <c r="C78" s="3">
        <f t="shared" si="11"/>
        <v>130.73186695255632</v>
      </c>
      <c r="D78" s="3">
        <f t="shared" si="17"/>
        <v>177.47916649352607</v>
      </c>
      <c r="E78" s="3">
        <f t="shared" si="17"/>
        <v>209.66746697531403</v>
      </c>
      <c r="F78" s="3">
        <f t="shared" si="17"/>
        <v>227.69320894565061</v>
      </c>
      <c r="G78" s="3">
        <f t="shared" si="17"/>
        <v>231.58031064875783</v>
      </c>
      <c r="H78" s="3">
        <f t="shared" si="17"/>
        <v>221.63494804437781</v>
      </c>
      <c r="I78" s="3">
        <f t="shared" si="17"/>
        <v>197.64387751760583</v>
      </c>
      <c r="J78" s="3">
        <f t="shared" si="17"/>
        <v>159.70664625246056</v>
      </c>
      <c r="K78" s="3">
        <f t="shared" si="17"/>
        <v>107.4539040296371</v>
      </c>
      <c r="L78" s="3">
        <f t="shared" si="13"/>
        <v>40.74070974935821</v>
      </c>
      <c r="N78" s="3">
        <f t="shared" ref="N78:W86" si="19">C77-C78</f>
        <v>-8.1219024896256542E-2</v>
      </c>
      <c r="O78" s="3">
        <f t="shared" si="19"/>
        <v>-0.28356563585708727</v>
      </c>
      <c r="P78" s="3">
        <f t="shared" si="19"/>
        <v>-0.35978191592192843</v>
      </c>
      <c r="Q78" s="3">
        <f t="shared" si="19"/>
        <v>-0.55387585269156148</v>
      </c>
      <c r="R78" s="3">
        <f t="shared" si="19"/>
        <v>-0.50157781684868041</v>
      </c>
      <c r="S78" s="3">
        <f t="shared" si="19"/>
        <v>-0.61365983982119587</v>
      </c>
      <c r="T78" s="3">
        <f t="shared" si="19"/>
        <v>-0.45271426075933618</v>
      </c>
      <c r="U78" s="3">
        <f t="shared" si="19"/>
        <v>-0.4401794218055386</v>
      </c>
      <c r="V78" s="3">
        <f t="shared" si="19"/>
        <v>-0.23177478156246423</v>
      </c>
      <c r="W78" s="3">
        <f t="shared" si="19"/>
        <v>-9.9368520739012922E-2</v>
      </c>
    </row>
    <row r="79" spans="2:23">
      <c r="B79">
        <f t="shared" si="15"/>
        <v>58</v>
      </c>
      <c r="C79" s="3">
        <f t="shared" si="11"/>
        <v>130.82638883117536</v>
      </c>
      <c r="D79" s="3">
        <f t="shared" si="17"/>
        <v>177.69966696393516</v>
      </c>
      <c r="E79" s="3">
        <f t="shared" si="17"/>
        <v>210.08618771958834</v>
      </c>
      <c r="F79" s="3">
        <f t="shared" si="17"/>
        <v>228.12388881203594</v>
      </c>
      <c r="G79" s="3">
        <f t="shared" si="17"/>
        <v>232.16407849501422</v>
      </c>
      <c r="H79" s="3">
        <f t="shared" si="17"/>
        <v>222.11209408318183</v>
      </c>
      <c r="I79" s="3">
        <f t="shared" si="17"/>
        <v>198.17079714841918</v>
      </c>
      <c r="J79" s="3">
        <f t="shared" si="17"/>
        <v>160.04889077362145</v>
      </c>
      <c r="K79" s="3">
        <f t="shared" si="17"/>
        <v>107.72367800090939</v>
      </c>
      <c r="L79" s="3">
        <f t="shared" si="13"/>
        <v>40.817968009879039</v>
      </c>
      <c r="N79" s="3">
        <f t="shared" si="19"/>
        <v>-9.4521878619048039E-2</v>
      </c>
      <c r="O79" s="3">
        <f t="shared" si="19"/>
        <v>-0.22050047040909249</v>
      </c>
      <c r="P79" s="3">
        <f t="shared" si="19"/>
        <v>-0.41872074427431016</v>
      </c>
      <c r="Q79" s="3">
        <f t="shared" si="19"/>
        <v>-0.43067986638533284</v>
      </c>
      <c r="R79" s="3">
        <f t="shared" si="19"/>
        <v>-0.58376784625639289</v>
      </c>
      <c r="S79" s="3">
        <f t="shared" si="19"/>
        <v>-0.47714603880402251</v>
      </c>
      <c r="T79" s="3">
        <f t="shared" si="19"/>
        <v>-0.52691963081335302</v>
      </c>
      <c r="U79" s="3">
        <f t="shared" si="19"/>
        <v>-0.3422445211608931</v>
      </c>
      <c r="V79" s="3">
        <f t="shared" si="19"/>
        <v>-0.26977397127228642</v>
      </c>
      <c r="W79" s="3">
        <f t="shared" si="19"/>
        <v>-7.7258260520828514E-2</v>
      </c>
    </row>
    <row r="80" spans="2:23">
      <c r="B80">
        <f t="shared" si="15"/>
        <v>59</v>
      </c>
      <c r="C80" s="3">
        <f t="shared" si="11"/>
        <v>130.89988898797839</v>
      </c>
      <c r="D80" s="3">
        <f t="shared" si="17"/>
        <v>177.95628827538184</v>
      </c>
      <c r="E80" s="3">
        <f t="shared" si="17"/>
        <v>210.41177788798555</v>
      </c>
      <c r="F80" s="3">
        <f t="shared" si="17"/>
        <v>228.62513310730131</v>
      </c>
      <c r="G80" s="3">
        <f t="shared" si="17"/>
        <v>232.61799144760889</v>
      </c>
      <c r="H80" s="3">
        <f t="shared" si="17"/>
        <v>222.6674378217167</v>
      </c>
      <c r="I80" s="3">
        <f t="shared" si="17"/>
        <v>198.58049242840164</v>
      </c>
      <c r="J80" s="3">
        <f t="shared" si="17"/>
        <v>160.44723757466429</v>
      </c>
      <c r="K80" s="3">
        <f t="shared" si="17"/>
        <v>107.93342939175025</v>
      </c>
      <c r="L80" s="3">
        <f t="shared" si="13"/>
        <v>40.907892666969794</v>
      </c>
      <c r="N80" s="3">
        <f t="shared" si="19"/>
        <v>-7.3500156803021355E-2</v>
      </c>
      <c r="O80" s="3">
        <f t="shared" si="19"/>
        <v>-0.2566213114466791</v>
      </c>
      <c r="P80" s="3">
        <f t="shared" si="19"/>
        <v>-0.32559016839721266</v>
      </c>
      <c r="Q80" s="3">
        <f t="shared" si="19"/>
        <v>-0.50124429526536574</v>
      </c>
      <c r="R80" s="3">
        <f t="shared" si="19"/>
        <v>-0.45391295259466347</v>
      </c>
      <c r="S80" s="3">
        <f t="shared" si="19"/>
        <v>-0.55534373853487295</v>
      </c>
      <c r="T80" s="3">
        <f t="shared" si="19"/>
        <v>-0.40969527998245781</v>
      </c>
      <c r="U80" s="3">
        <f t="shared" si="19"/>
        <v>-0.39834680104283393</v>
      </c>
      <c r="V80" s="3">
        <f t="shared" si="19"/>
        <v>-0.20975139084086436</v>
      </c>
      <c r="W80" s="3">
        <f t="shared" si="19"/>
        <v>-8.9924657090755034E-2</v>
      </c>
    </row>
    <row r="81" spans="2:23">
      <c r="B81">
        <f t="shared" si="15"/>
        <v>60</v>
      </c>
      <c r="C81" s="3">
        <f t="shared" si="11"/>
        <v>130.98542942512728</v>
      </c>
      <c r="D81" s="3">
        <f t="shared" si="17"/>
        <v>178.15583343798195</v>
      </c>
      <c r="E81" s="3">
        <f t="shared" si="17"/>
        <v>210.79071069134159</v>
      </c>
      <c r="F81" s="3">
        <f t="shared" si="17"/>
        <v>229.01488466779722</v>
      </c>
      <c r="G81" s="3">
        <f t="shared" si="17"/>
        <v>233.14628546450899</v>
      </c>
      <c r="H81" s="3">
        <f t="shared" si="17"/>
        <v>223.09924193800526</v>
      </c>
      <c r="I81" s="3">
        <f t="shared" si="17"/>
        <v>199.05733769819051</v>
      </c>
      <c r="J81" s="3">
        <f t="shared" si="17"/>
        <v>160.75696091007595</v>
      </c>
      <c r="K81" s="3">
        <f t="shared" si="17"/>
        <v>108.17756512081704</v>
      </c>
      <c r="L81" s="3">
        <f t="shared" si="13"/>
        <v>40.977809797250082</v>
      </c>
      <c r="N81" s="3">
        <f t="shared" si="19"/>
        <v>-8.5540437148893034E-2</v>
      </c>
      <c r="O81" s="3">
        <f t="shared" si="19"/>
        <v>-0.19954516260011701</v>
      </c>
      <c r="P81" s="3">
        <f t="shared" si="19"/>
        <v>-0.37893280335603663</v>
      </c>
      <c r="Q81" s="3">
        <f t="shared" si="19"/>
        <v>-0.38975156049590964</v>
      </c>
      <c r="R81" s="3">
        <f t="shared" si="19"/>
        <v>-0.52829401690010513</v>
      </c>
      <c r="S81" s="3">
        <f t="shared" si="19"/>
        <v>-0.43180411628856064</v>
      </c>
      <c r="T81" s="3">
        <f t="shared" si="19"/>
        <v>-0.47684526978886765</v>
      </c>
      <c r="U81" s="3">
        <f t="shared" si="19"/>
        <v>-0.30972333541166108</v>
      </c>
      <c r="V81" s="3">
        <f t="shared" si="19"/>
        <v>-0.24413572906678382</v>
      </c>
      <c r="W81" s="3">
        <f t="shared" si="19"/>
        <v>-6.991713028028812E-2</v>
      </c>
    </row>
    <row r="82" spans="2:23">
      <c r="B82">
        <f t="shared" si="15"/>
        <v>61</v>
      </c>
      <c r="C82" s="3">
        <f t="shared" si="11"/>
        <v>131.05194447932732</v>
      </c>
      <c r="D82" s="3">
        <f t="shared" si="17"/>
        <v>178.38807005823443</v>
      </c>
      <c r="E82" s="3">
        <f t="shared" si="17"/>
        <v>211.08535905288963</v>
      </c>
      <c r="F82" s="3">
        <f t="shared" si="17"/>
        <v>229.46849807792529</v>
      </c>
      <c r="G82" s="3">
        <f t="shared" si="17"/>
        <v>233.55706330290121</v>
      </c>
      <c r="H82" s="3">
        <f t="shared" si="17"/>
        <v>223.60181158134975</v>
      </c>
      <c r="I82" s="3">
        <f t="shared" si="17"/>
        <v>199.42810142404059</v>
      </c>
      <c r="J82" s="3">
        <f t="shared" si="17"/>
        <v>161.11745140950379</v>
      </c>
      <c r="K82" s="3">
        <f t="shared" si="17"/>
        <v>108.36738535366301</v>
      </c>
      <c r="L82" s="3">
        <f t="shared" si="13"/>
        <v>41.059188373605679</v>
      </c>
      <c r="N82" s="3">
        <f t="shared" si="19"/>
        <v>-6.6515054200039003E-2</v>
      </c>
      <c r="O82" s="3">
        <f t="shared" si="19"/>
        <v>-0.23223662025247904</v>
      </c>
      <c r="P82" s="3">
        <f t="shared" si="19"/>
        <v>-0.29464836154804175</v>
      </c>
      <c r="Q82" s="3">
        <f t="shared" si="19"/>
        <v>-0.45361341012807088</v>
      </c>
      <c r="R82" s="3">
        <f t="shared" si="19"/>
        <v>-0.41077783839222093</v>
      </c>
      <c r="S82" s="3">
        <f t="shared" si="19"/>
        <v>-0.50256964334448639</v>
      </c>
      <c r="T82" s="3">
        <f t="shared" si="19"/>
        <v>-0.37076372585008244</v>
      </c>
      <c r="U82" s="3">
        <f t="shared" si="19"/>
        <v>-0.36049049942783995</v>
      </c>
      <c r="V82" s="3">
        <f t="shared" si="19"/>
        <v>-0.1898202328459746</v>
      </c>
      <c r="W82" s="3">
        <f t="shared" si="19"/>
        <v>-8.1378576355596977E-2</v>
      </c>
    </row>
    <row r="83" spans="2:23">
      <c r="B83">
        <f t="shared" si="15"/>
        <v>62</v>
      </c>
      <c r="C83" s="3">
        <f t="shared" si="11"/>
        <v>131.12935668607815</v>
      </c>
      <c r="D83" s="3">
        <f t="shared" si="17"/>
        <v>178.56865176610845</v>
      </c>
      <c r="E83" s="3">
        <f t="shared" si="17"/>
        <v>211.42828406807988</v>
      </c>
      <c r="F83" s="3">
        <f t="shared" si="17"/>
        <v>229.82121117789541</v>
      </c>
      <c r="G83" s="3">
        <f t="shared" si="17"/>
        <v>234.03515482963755</v>
      </c>
      <c r="H83" s="3">
        <f t="shared" si="17"/>
        <v>223.99258236347089</v>
      </c>
      <c r="I83" s="3">
        <f t="shared" si="17"/>
        <v>199.85963149542675</v>
      </c>
      <c r="J83" s="3">
        <f t="shared" si="17"/>
        <v>161.39774338885181</v>
      </c>
      <c r="K83" s="3">
        <f t="shared" si="17"/>
        <v>108.58831989155473</v>
      </c>
      <c r="L83" s="3">
        <f t="shared" si="13"/>
        <v>41.122461784554339</v>
      </c>
      <c r="N83" s="3">
        <f t="shared" si="19"/>
        <v>-7.7412206750835821E-2</v>
      </c>
      <c r="O83" s="3">
        <f t="shared" si="19"/>
        <v>-0.18058170787401195</v>
      </c>
      <c r="P83" s="3">
        <f t="shared" si="19"/>
        <v>-0.34292501519024654</v>
      </c>
      <c r="Q83" s="3">
        <f t="shared" si="19"/>
        <v>-0.35271309997011713</v>
      </c>
      <c r="R83" s="3">
        <f t="shared" si="19"/>
        <v>-0.47809152673633548</v>
      </c>
      <c r="S83" s="3">
        <f t="shared" si="19"/>
        <v>-0.39077078212113747</v>
      </c>
      <c r="T83" s="3">
        <f t="shared" si="19"/>
        <v>-0.43153007138616317</v>
      </c>
      <c r="U83" s="3">
        <f t="shared" si="19"/>
        <v>-0.28029197934802141</v>
      </c>
      <c r="V83" s="3">
        <f t="shared" si="19"/>
        <v>-0.22093453789172202</v>
      </c>
      <c r="W83" s="3">
        <f t="shared" si="19"/>
        <v>-6.3273410948660569E-2</v>
      </c>
    </row>
    <row r="84" spans="2:23">
      <c r="B84">
        <f t="shared" si="15"/>
        <v>63</v>
      </c>
      <c r="C84" s="3">
        <f t="shared" si="11"/>
        <v>131.18955058870282</v>
      </c>
      <c r="D84" s="3">
        <f t="shared" si="17"/>
        <v>178.77882037707903</v>
      </c>
      <c r="E84" s="3">
        <f t="shared" si="17"/>
        <v>211.69493147200191</v>
      </c>
      <c r="F84" s="3">
        <f t="shared" si="17"/>
        <v>230.23171944885871</v>
      </c>
      <c r="G84" s="3">
        <f t="shared" si="17"/>
        <v>234.40689677068315</v>
      </c>
      <c r="H84" s="3">
        <f t="shared" si="17"/>
        <v>224.44739316253217</v>
      </c>
      <c r="I84" s="3">
        <f t="shared" si="17"/>
        <v>200.19516287616133</v>
      </c>
      <c r="J84" s="3">
        <f t="shared" si="17"/>
        <v>161.72397569349076</v>
      </c>
      <c r="K84" s="3">
        <f t="shared" si="17"/>
        <v>108.76010258670307</v>
      </c>
      <c r="L84" s="3">
        <f t="shared" si="13"/>
        <v>41.196106630518244</v>
      </c>
      <c r="N84" s="3">
        <f t="shared" si="19"/>
        <v>-6.0193902624661177E-2</v>
      </c>
      <c r="O84" s="3">
        <f t="shared" si="19"/>
        <v>-0.21016861097058381</v>
      </c>
      <c r="P84" s="3">
        <f t="shared" si="19"/>
        <v>-0.26664740392203612</v>
      </c>
      <c r="Q84" s="3">
        <f t="shared" si="19"/>
        <v>-0.41050827096330522</v>
      </c>
      <c r="R84" s="3">
        <f t="shared" si="19"/>
        <v>-0.37174194104559888</v>
      </c>
      <c r="S84" s="3">
        <f t="shared" si="19"/>
        <v>-0.45481079906127775</v>
      </c>
      <c r="T84" s="3">
        <f t="shared" si="19"/>
        <v>-0.33553138073457944</v>
      </c>
      <c r="U84" s="3">
        <f t="shared" si="19"/>
        <v>-0.3262323046389497</v>
      </c>
      <c r="V84" s="3">
        <f t="shared" si="19"/>
        <v>-0.17178269514833744</v>
      </c>
      <c r="W84" s="3">
        <f t="shared" si="19"/>
        <v>-7.364484596390497E-2</v>
      </c>
    </row>
    <row r="85" spans="2:23">
      <c r="B85">
        <f t="shared" si="15"/>
        <v>64</v>
      </c>
      <c r="C85" s="3">
        <f t="shared" si="11"/>
        <v>131.25960679235968</v>
      </c>
      <c r="D85" s="3">
        <f t="shared" si="17"/>
        <v>178.94224103035239</v>
      </c>
      <c r="E85" s="3">
        <f t="shared" si="17"/>
        <v>212.00526991296886</v>
      </c>
      <c r="F85" s="3">
        <f t="shared" si="17"/>
        <v>230.55091412134254</v>
      </c>
      <c r="G85" s="3">
        <f t="shared" si="17"/>
        <v>234.83955630569545</v>
      </c>
      <c r="H85" s="3">
        <f t="shared" si="17"/>
        <v>224.80102982342225</v>
      </c>
      <c r="I85" s="3">
        <f t="shared" si="17"/>
        <v>200.58568442801143</v>
      </c>
      <c r="J85" s="3">
        <f t="shared" si="17"/>
        <v>161.97763273143221</v>
      </c>
      <c r="K85" s="3">
        <f t="shared" si="17"/>
        <v>108.96004116200449</v>
      </c>
      <c r="L85" s="3">
        <f t="shared" si="13"/>
        <v>41.253367528901023</v>
      </c>
      <c r="N85" s="3">
        <f t="shared" si="19"/>
        <v>-7.0056203656861271E-2</v>
      </c>
      <c r="O85" s="3">
        <f t="shared" si="19"/>
        <v>-0.16342065327336286</v>
      </c>
      <c r="P85" s="3">
        <f t="shared" si="19"/>
        <v>-0.31033844096694452</v>
      </c>
      <c r="Q85" s="3">
        <f t="shared" si="19"/>
        <v>-0.31919467248383171</v>
      </c>
      <c r="R85" s="3">
        <f t="shared" si="19"/>
        <v>-0.4326595350123057</v>
      </c>
      <c r="S85" s="3">
        <f t="shared" si="19"/>
        <v>-0.35363666089008916</v>
      </c>
      <c r="T85" s="3">
        <f t="shared" si="19"/>
        <v>-0.39052155185009951</v>
      </c>
      <c r="U85" s="3">
        <f t="shared" si="19"/>
        <v>-0.25365703794145134</v>
      </c>
      <c r="V85" s="3">
        <f t="shared" si="19"/>
        <v>-0.19993857530141668</v>
      </c>
      <c r="W85" s="3">
        <f t="shared" si="19"/>
        <v>-5.7260898382779146E-2</v>
      </c>
    </row>
    <row r="86" spans="2:23">
      <c r="B86">
        <f t="shared" si="15"/>
        <v>65</v>
      </c>
      <c r="C86" s="3">
        <f t="shared" si="11"/>
        <v>131.3140803434508</v>
      </c>
      <c r="D86" s="3">
        <f t="shared" si="17"/>
        <v>179.13243835266428</v>
      </c>
      <c r="E86" s="3">
        <f t="shared" si="17"/>
        <v>212.24657757584748</v>
      </c>
      <c r="F86" s="3">
        <f t="shared" si="17"/>
        <v>230.92241310933215</v>
      </c>
      <c r="G86" s="3">
        <f t="shared" si="17"/>
        <v>235.1759719723824</v>
      </c>
      <c r="H86" s="3">
        <f t="shared" si="17"/>
        <v>225.21262036685346</v>
      </c>
      <c r="I86" s="3">
        <f t="shared" si="17"/>
        <v>200.88933127742723</v>
      </c>
      <c r="J86" s="3">
        <f t="shared" si="17"/>
        <v>162.27286279500797</v>
      </c>
      <c r="K86" s="3">
        <f t="shared" ref="K86:K132" si="20">(K$15*J85+K$16*L85+K$17)/K$19</f>
        <v>109.11550013016662</v>
      </c>
      <c r="L86" s="3">
        <f t="shared" si="13"/>
        <v>41.320013720668165</v>
      </c>
      <c r="N86" s="3">
        <f t="shared" si="19"/>
        <v>-5.4473551091120953E-2</v>
      </c>
      <c r="O86" s="3">
        <f t="shared" si="19"/>
        <v>-0.19019732231188868</v>
      </c>
      <c r="P86" s="3">
        <f t="shared" si="19"/>
        <v>-0.24130766287862571</v>
      </c>
      <c r="Q86" s="3">
        <f t="shared" si="19"/>
        <v>-0.3714989879896109</v>
      </c>
      <c r="R86" s="3">
        <f t="shared" si="19"/>
        <v>-0.33641566668694622</v>
      </c>
      <c r="S86" s="3">
        <f t="shared" si="19"/>
        <v>-0.4115905434312026</v>
      </c>
      <c r="T86" s="3">
        <f t="shared" si="19"/>
        <v>-0.30364684941579867</v>
      </c>
      <c r="U86" s="3">
        <f t="shared" si="19"/>
        <v>-0.29523006357575809</v>
      </c>
      <c r="V86" s="3">
        <f t="shared" si="19"/>
        <v>-0.15545896816213656</v>
      </c>
      <c r="W86" s="3">
        <f t="shared" si="19"/>
        <v>-6.6646191767141261E-2</v>
      </c>
    </row>
    <row r="87" spans="2:23">
      <c r="B87">
        <f t="shared" si="15"/>
        <v>66</v>
      </c>
      <c r="C87" s="3">
        <f t="shared" ref="C87:C127" si="21">(C$15*C86+C$16*D86+C$17)/C$19</f>
        <v>131.3774794508881</v>
      </c>
      <c r="D87" s="3">
        <f t="shared" ref="D87:J123" si="22">(D$15*C86+D$16*E86+D$17)/D$19</f>
        <v>179.28032895964913</v>
      </c>
      <c r="E87" s="3">
        <f t="shared" si="22"/>
        <v>212.52742573099823</v>
      </c>
      <c r="F87" s="3">
        <f t="shared" si="22"/>
        <v>231.21127477411494</v>
      </c>
      <c r="G87" s="3">
        <f t="shared" si="22"/>
        <v>235.56751673809282</v>
      </c>
      <c r="H87" s="3">
        <f t="shared" si="22"/>
        <v>225.53265162490482</v>
      </c>
      <c r="I87" s="3">
        <f t="shared" si="22"/>
        <v>201.2427415809307</v>
      </c>
      <c r="J87" s="3">
        <f t="shared" si="22"/>
        <v>162.50241570379691</v>
      </c>
      <c r="K87" s="3">
        <f t="shared" si="20"/>
        <v>109.29643825783808</v>
      </c>
      <c r="L87" s="3">
        <f t="shared" ref="L87:L127" si="23">(L$15*K86+L$16*L86+L$17)/L$19</f>
        <v>41.371833376722208</v>
      </c>
      <c r="N87" s="3">
        <f t="shared" ref="N87:N127" si="24">C86-C87</f>
        <v>-6.3399107437305702E-2</v>
      </c>
      <c r="O87" s="3">
        <f t="shared" ref="O87:O127" si="25">D86-D87</f>
        <v>-0.14789060698484491</v>
      </c>
      <c r="P87" s="3">
        <f t="shared" ref="P87:P127" si="26">E86-E87</f>
        <v>-0.28084815515074979</v>
      </c>
      <c r="Q87" s="3">
        <f t="shared" ref="Q87:Q127" si="27">F86-F87</f>
        <v>-0.28886166478278597</v>
      </c>
      <c r="R87" s="3">
        <f t="shared" ref="R87:R127" si="28">G86-G87</f>
        <v>-0.39154476571042096</v>
      </c>
      <c r="S87" s="3">
        <f t="shared" ref="S87:S127" si="29">H86-H87</f>
        <v>-0.32003125805135824</v>
      </c>
      <c r="T87" s="3">
        <f t="shared" ref="T87:T127" si="30">I86-I87</f>
        <v>-0.35341030350346614</v>
      </c>
      <c r="U87" s="3">
        <f t="shared" ref="U87:U127" si="31">J86-J87</f>
        <v>-0.2295529087889463</v>
      </c>
      <c r="V87" s="3">
        <f t="shared" ref="V87:V127" si="32">K86-K87</f>
        <v>-0.18093812767145323</v>
      </c>
      <c r="W87" s="3">
        <f t="shared" ref="W87:W127" si="33">L86-L87</f>
        <v>-5.1819656054043151E-2</v>
      </c>
    </row>
    <row r="88" spans="2:23">
      <c r="B88">
        <f t="shared" ref="B88:B132" si="34">B87+1</f>
        <v>67</v>
      </c>
      <c r="C88" s="3">
        <f t="shared" si="21"/>
        <v>131.42677631988303</v>
      </c>
      <c r="D88" s="3">
        <f t="shared" si="22"/>
        <v>179.45245259094315</v>
      </c>
      <c r="E88" s="3">
        <f t="shared" si="22"/>
        <v>212.74580186688203</v>
      </c>
      <c r="F88" s="3">
        <f t="shared" si="22"/>
        <v>231.54747123454553</v>
      </c>
      <c r="G88" s="3">
        <f t="shared" si="22"/>
        <v>235.87196319950988</v>
      </c>
      <c r="H88" s="3">
        <f t="shared" si="22"/>
        <v>225.90512915951177</v>
      </c>
      <c r="I88" s="3">
        <f t="shared" si="22"/>
        <v>201.51753366435085</v>
      </c>
      <c r="J88" s="3">
        <f t="shared" si="22"/>
        <v>162.76958991938437</v>
      </c>
      <c r="K88" s="3">
        <f t="shared" si="20"/>
        <v>109.43712454025956</v>
      </c>
      <c r="L88" s="3">
        <f t="shared" si="23"/>
        <v>41.432146085946023</v>
      </c>
      <c r="N88" s="3">
        <f t="shared" si="24"/>
        <v>-4.9296868994929355E-2</v>
      </c>
      <c r="O88" s="3">
        <f t="shared" si="25"/>
        <v>-0.17212363129402775</v>
      </c>
      <c r="P88" s="3">
        <f t="shared" si="26"/>
        <v>-0.21837613588380123</v>
      </c>
      <c r="Q88" s="3">
        <f t="shared" si="27"/>
        <v>-0.33619646043058538</v>
      </c>
      <c r="R88" s="3">
        <f t="shared" si="28"/>
        <v>-0.30444646141705789</v>
      </c>
      <c r="S88" s="3">
        <f t="shared" si="29"/>
        <v>-0.37247753460695776</v>
      </c>
      <c r="T88" s="3">
        <f t="shared" si="30"/>
        <v>-0.27479208342015227</v>
      </c>
      <c r="U88" s="3">
        <f t="shared" si="31"/>
        <v>-0.26717421558745968</v>
      </c>
      <c r="V88" s="3">
        <f t="shared" si="32"/>
        <v>-0.14068628242148407</v>
      </c>
      <c r="W88" s="3">
        <f t="shared" si="33"/>
        <v>-6.0312709223815375E-2</v>
      </c>
    </row>
    <row r="89" spans="2:23">
      <c r="B89">
        <f t="shared" si="34"/>
        <v>68</v>
      </c>
      <c r="C89" s="3">
        <f t="shared" si="21"/>
        <v>131.48415086364773</v>
      </c>
      <c r="D89" s="3">
        <f t="shared" si="22"/>
        <v>179.5862890933825</v>
      </c>
      <c r="E89" s="3">
        <f t="shared" si="22"/>
        <v>212.99996191274434</v>
      </c>
      <c r="F89" s="3">
        <f t="shared" si="22"/>
        <v>231.80888253319594</v>
      </c>
      <c r="G89" s="3">
        <f t="shared" si="22"/>
        <v>236.22630019702865</v>
      </c>
      <c r="H89" s="3">
        <f t="shared" si="22"/>
        <v>226.19474843193035</v>
      </c>
      <c r="I89" s="3">
        <f t="shared" si="22"/>
        <v>201.83735953944807</v>
      </c>
      <c r="J89" s="3">
        <f t="shared" si="22"/>
        <v>162.97732910230519</v>
      </c>
      <c r="K89" s="3">
        <f t="shared" si="20"/>
        <v>109.60086800266519</v>
      </c>
      <c r="L89" s="3">
        <f t="shared" si="23"/>
        <v>41.479041513419851</v>
      </c>
      <c r="N89" s="3">
        <f t="shared" si="24"/>
        <v>-5.7374543764694863E-2</v>
      </c>
      <c r="O89" s="3">
        <f t="shared" si="25"/>
        <v>-0.13383650243935108</v>
      </c>
      <c r="P89" s="3">
        <f t="shared" si="26"/>
        <v>-0.25416004586230656</v>
      </c>
      <c r="Q89" s="3">
        <f t="shared" si="27"/>
        <v>-0.26141129865041535</v>
      </c>
      <c r="R89" s="3">
        <f t="shared" si="28"/>
        <v>-0.35433699751877157</v>
      </c>
      <c r="S89" s="3">
        <f t="shared" si="29"/>
        <v>-0.28961927241857666</v>
      </c>
      <c r="T89" s="3">
        <f t="shared" si="30"/>
        <v>-0.31982587509722293</v>
      </c>
      <c r="U89" s="3">
        <f t="shared" si="31"/>
        <v>-0.20773918292081817</v>
      </c>
      <c r="V89" s="3">
        <f t="shared" si="32"/>
        <v>-0.16374346240563398</v>
      </c>
      <c r="W89" s="3">
        <f t="shared" si="33"/>
        <v>-4.6895427473828022E-2</v>
      </c>
    </row>
    <row r="90" spans="2:23">
      <c r="B90">
        <f t="shared" si="34"/>
        <v>69</v>
      </c>
      <c r="C90" s="3">
        <f t="shared" si="21"/>
        <v>131.52876303112751</v>
      </c>
      <c r="D90" s="3">
        <f t="shared" si="22"/>
        <v>179.74205638819603</v>
      </c>
      <c r="E90" s="3">
        <f t="shared" si="22"/>
        <v>213.19758581328924</v>
      </c>
      <c r="F90" s="3">
        <f t="shared" si="22"/>
        <v>232.11313105488648</v>
      </c>
      <c r="G90" s="3">
        <f t="shared" si="22"/>
        <v>236.50181548256313</v>
      </c>
      <c r="H90" s="3">
        <f t="shared" si="22"/>
        <v>226.53182986823833</v>
      </c>
      <c r="I90" s="3">
        <f t="shared" si="22"/>
        <v>202.0860387671178</v>
      </c>
      <c r="J90" s="3">
        <f t="shared" si="22"/>
        <v>163.21911377105664</v>
      </c>
      <c r="K90" s="3">
        <f t="shared" si="20"/>
        <v>109.72818530786252</v>
      </c>
      <c r="L90" s="3">
        <f t="shared" si="23"/>
        <v>41.533622667555065</v>
      </c>
      <c r="N90" s="3">
        <f t="shared" si="24"/>
        <v>-4.4612167479783693E-2</v>
      </c>
      <c r="O90" s="3">
        <f t="shared" si="25"/>
        <v>-0.15576729481352913</v>
      </c>
      <c r="P90" s="3">
        <f t="shared" si="26"/>
        <v>-0.19762390054489742</v>
      </c>
      <c r="Q90" s="3">
        <f t="shared" si="27"/>
        <v>-0.30424852169053906</v>
      </c>
      <c r="R90" s="3">
        <f t="shared" si="28"/>
        <v>-0.27551528553448179</v>
      </c>
      <c r="S90" s="3">
        <f t="shared" si="29"/>
        <v>-0.33708143630798304</v>
      </c>
      <c r="T90" s="3">
        <f t="shared" si="30"/>
        <v>-0.24867922766972583</v>
      </c>
      <c r="U90" s="3">
        <f t="shared" si="31"/>
        <v>-0.24178466875144977</v>
      </c>
      <c r="V90" s="3">
        <f t="shared" si="32"/>
        <v>-0.12731730519732309</v>
      </c>
      <c r="W90" s="3">
        <f t="shared" si="33"/>
        <v>-5.4581154135213694E-2</v>
      </c>
    </row>
    <row r="91" spans="2:23">
      <c r="B91">
        <f t="shared" si="34"/>
        <v>70</v>
      </c>
      <c r="C91" s="3">
        <f t="shared" si="21"/>
        <v>131.58068546273202</v>
      </c>
      <c r="D91" s="3">
        <f t="shared" si="22"/>
        <v>179.86317442220835</v>
      </c>
      <c r="E91" s="3">
        <f t="shared" si="22"/>
        <v>213.42759372154126</v>
      </c>
      <c r="F91" s="3">
        <f t="shared" si="22"/>
        <v>232.34970064792617</v>
      </c>
      <c r="G91" s="3">
        <f t="shared" si="22"/>
        <v>236.82248046156241</v>
      </c>
      <c r="H91" s="3">
        <f t="shared" si="22"/>
        <v>226.79392712484048</v>
      </c>
      <c r="I91" s="3">
        <f t="shared" si="22"/>
        <v>202.37547181964749</v>
      </c>
      <c r="J91" s="3">
        <f t="shared" si="22"/>
        <v>163.40711203749015</v>
      </c>
      <c r="K91" s="3">
        <f t="shared" si="20"/>
        <v>109.87636821930585</v>
      </c>
      <c r="L91" s="3">
        <f t="shared" si="23"/>
        <v>41.576061769287506</v>
      </c>
      <c r="N91" s="3">
        <f t="shared" si="24"/>
        <v>-5.1922431604509711E-2</v>
      </c>
      <c r="O91" s="3">
        <f t="shared" si="25"/>
        <v>-0.12111803401231214</v>
      </c>
      <c r="P91" s="3">
        <f t="shared" si="26"/>
        <v>-0.23000790825201989</v>
      </c>
      <c r="Q91" s="3">
        <f t="shared" si="27"/>
        <v>-0.23656959303968961</v>
      </c>
      <c r="R91" s="3">
        <f t="shared" si="28"/>
        <v>-0.32066497899927526</v>
      </c>
      <c r="S91" s="3">
        <f t="shared" si="29"/>
        <v>-0.26209725660214644</v>
      </c>
      <c r="T91" s="3">
        <f t="shared" si="30"/>
        <v>-0.28943305252968798</v>
      </c>
      <c r="U91" s="3">
        <f t="shared" si="31"/>
        <v>-0.18799826643351025</v>
      </c>
      <c r="V91" s="3">
        <f t="shared" si="32"/>
        <v>-0.14818291144332818</v>
      </c>
      <c r="W91" s="3">
        <f t="shared" si="33"/>
        <v>-4.2439101732441031E-2</v>
      </c>
    </row>
    <row r="92" spans="2:23">
      <c r="B92">
        <f t="shared" si="34"/>
        <v>71</v>
      </c>
      <c r="C92" s="3">
        <f t="shared" si="21"/>
        <v>131.62105814073612</v>
      </c>
      <c r="D92" s="3">
        <f t="shared" si="22"/>
        <v>180.00413959213662</v>
      </c>
      <c r="E92" s="3">
        <f t="shared" si="22"/>
        <v>213.60643753506727</v>
      </c>
      <c r="F92" s="3">
        <f t="shared" si="22"/>
        <v>232.62503709155186</v>
      </c>
      <c r="G92" s="3">
        <f t="shared" si="22"/>
        <v>237.07181388638332</v>
      </c>
      <c r="H92" s="3">
        <f t="shared" si="22"/>
        <v>227.09897614060495</v>
      </c>
      <c r="I92" s="3">
        <f t="shared" si="22"/>
        <v>202.60051958116532</v>
      </c>
      <c r="J92" s="3">
        <f t="shared" si="22"/>
        <v>163.62592001947667</v>
      </c>
      <c r="K92" s="3">
        <f t="shared" si="20"/>
        <v>109.99158690338884</v>
      </c>
      <c r="L92" s="3">
        <f t="shared" si="23"/>
        <v>41.625456073101944</v>
      </c>
      <c r="N92" s="3">
        <f t="shared" si="24"/>
        <v>-4.0372678004104046E-2</v>
      </c>
      <c r="O92" s="3">
        <f t="shared" si="25"/>
        <v>-0.14096516992827901</v>
      </c>
      <c r="P92" s="3">
        <f t="shared" si="26"/>
        <v>-0.17884381352601508</v>
      </c>
      <c r="Q92" s="3">
        <f t="shared" si="27"/>
        <v>-0.27533644362569021</v>
      </c>
      <c r="R92" s="3">
        <f t="shared" si="28"/>
        <v>-0.24933342482091803</v>
      </c>
      <c r="S92" s="3">
        <f t="shared" si="29"/>
        <v>-0.30504901576446741</v>
      </c>
      <c r="T92" s="3">
        <f t="shared" si="30"/>
        <v>-0.22504776151782835</v>
      </c>
      <c r="U92" s="3">
        <f t="shared" si="31"/>
        <v>-0.21880798198651519</v>
      </c>
      <c r="V92" s="3">
        <f t="shared" si="32"/>
        <v>-0.11521868408298985</v>
      </c>
      <c r="W92" s="3">
        <f t="shared" si="33"/>
        <v>-4.939430381443799E-2</v>
      </c>
    </row>
    <row r="93" spans="2:23">
      <c r="B93">
        <f t="shared" si="34"/>
        <v>72</v>
      </c>
      <c r="C93" s="3">
        <f t="shared" si="21"/>
        <v>131.66804653071222</v>
      </c>
      <c r="D93" s="3">
        <f t="shared" si="22"/>
        <v>180.11374783790168</v>
      </c>
      <c r="E93" s="3">
        <f t="shared" si="22"/>
        <v>213.81458834184426</v>
      </c>
      <c r="F93" s="3">
        <f t="shared" si="22"/>
        <v>232.83912571072528</v>
      </c>
      <c r="G93" s="3">
        <f t="shared" si="22"/>
        <v>237.36200661607839</v>
      </c>
      <c r="H93" s="3">
        <f t="shared" si="22"/>
        <v>227.33616673377429</v>
      </c>
      <c r="I93" s="3">
        <f t="shared" si="22"/>
        <v>202.86244808004082</v>
      </c>
      <c r="J93" s="3">
        <f t="shared" si="22"/>
        <v>163.79605324227708</v>
      </c>
      <c r="K93" s="3">
        <f t="shared" si="20"/>
        <v>110.12568804628931</v>
      </c>
      <c r="L93" s="3">
        <f t="shared" si="23"/>
        <v>41.663862301129612</v>
      </c>
      <c r="N93" s="3">
        <f t="shared" si="24"/>
        <v>-4.6988389976093003E-2</v>
      </c>
      <c r="O93" s="3">
        <f t="shared" si="25"/>
        <v>-0.10960824576505956</v>
      </c>
      <c r="P93" s="3">
        <f t="shared" si="26"/>
        <v>-0.20815080677698461</v>
      </c>
      <c r="Q93" s="3">
        <f t="shared" si="27"/>
        <v>-0.21408861917342392</v>
      </c>
      <c r="R93" s="3">
        <f t="shared" si="28"/>
        <v>-0.2901927296950646</v>
      </c>
      <c r="S93" s="3">
        <f t="shared" si="29"/>
        <v>-0.23719059316934477</v>
      </c>
      <c r="T93" s="3">
        <f t="shared" si="30"/>
        <v>-0.26192849887550551</v>
      </c>
      <c r="U93" s="3">
        <f t="shared" si="31"/>
        <v>-0.17013322280041621</v>
      </c>
      <c r="V93" s="3">
        <f t="shared" si="32"/>
        <v>-0.13410114290047659</v>
      </c>
      <c r="W93" s="3">
        <f t="shared" si="33"/>
        <v>-3.8406228027668021E-2</v>
      </c>
    </row>
    <row r="94" spans="2:23">
      <c r="B94">
        <f t="shared" si="34"/>
        <v>73</v>
      </c>
      <c r="C94" s="3">
        <f t="shared" si="21"/>
        <v>131.70458261263389</v>
      </c>
      <c r="D94" s="3">
        <f t="shared" si="22"/>
        <v>180.24131743627822</v>
      </c>
      <c r="E94" s="3">
        <f t="shared" si="22"/>
        <v>213.97643677431347</v>
      </c>
      <c r="F94" s="3">
        <f t="shared" si="22"/>
        <v>233.08829747896132</v>
      </c>
      <c r="G94" s="3">
        <f t="shared" si="22"/>
        <v>237.58764622224979</v>
      </c>
      <c r="H94" s="3">
        <f t="shared" si="22"/>
        <v>227.6122273480596</v>
      </c>
      <c r="I94" s="3">
        <f t="shared" si="22"/>
        <v>203.06610998802572</v>
      </c>
      <c r="J94" s="3">
        <f t="shared" si="22"/>
        <v>163.99406806316506</v>
      </c>
      <c r="K94" s="3">
        <f t="shared" si="20"/>
        <v>110.22995777170334</v>
      </c>
      <c r="L94" s="3">
        <f t="shared" si="23"/>
        <v>41.708562682096435</v>
      </c>
      <c r="N94" s="3">
        <f t="shared" si="24"/>
        <v>-3.6536081921667574E-2</v>
      </c>
      <c r="O94" s="3">
        <f t="shared" si="25"/>
        <v>-0.12756959837653881</v>
      </c>
      <c r="P94" s="3">
        <f t="shared" si="26"/>
        <v>-0.16184843246921332</v>
      </c>
      <c r="Q94" s="3">
        <f t="shared" si="27"/>
        <v>-0.24917176823603882</v>
      </c>
      <c r="R94" s="3">
        <f t="shared" si="28"/>
        <v>-0.22563960617139855</v>
      </c>
      <c r="S94" s="3">
        <f t="shared" si="29"/>
        <v>-0.27606061428531348</v>
      </c>
      <c r="T94" s="3">
        <f t="shared" si="30"/>
        <v>-0.2036619079848947</v>
      </c>
      <c r="U94" s="3">
        <f t="shared" si="31"/>
        <v>-0.19801482088797684</v>
      </c>
      <c r="V94" s="3">
        <f t="shared" si="32"/>
        <v>-0.1042697254140279</v>
      </c>
      <c r="W94" s="3">
        <f t="shared" si="33"/>
        <v>-4.4700380966823161E-2</v>
      </c>
    </row>
    <row r="95" spans="2:23">
      <c r="B95">
        <f t="shared" si="34"/>
        <v>74</v>
      </c>
      <c r="C95" s="3">
        <f t="shared" si="21"/>
        <v>131.74710581209274</v>
      </c>
      <c r="D95" s="3">
        <f t="shared" si="22"/>
        <v>180.34050969347368</v>
      </c>
      <c r="E95" s="3">
        <f t="shared" si="22"/>
        <v>214.16480745761976</v>
      </c>
      <c r="F95" s="3">
        <f t="shared" si="22"/>
        <v>233.28204149828161</v>
      </c>
      <c r="G95" s="3">
        <f t="shared" si="22"/>
        <v>237.85026241351045</v>
      </c>
      <c r="H95" s="3">
        <f t="shared" si="22"/>
        <v>227.82687810513772</v>
      </c>
      <c r="I95" s="3">
        <f t="shared" si="22"/>
        <v>203.30314770561236</v>
      </c>
      <c r="J95" s="3">
        <f t="shared" si="22"/>
        <v>164.14803387986453</v>
      </c>
      <c r="K95" s="3">
        <f t="shared" si="20"/>
        <v>110.35131537263074</v>
      </c>
      <c r="L95" s="3">
        <f t="shared" si="23"/>
        <v>41.743319257234447</v>
      </c>
      <c r="N95" s="3">
        <f t="shared" si="24"/>
        <v>-4.2523199458855743E-2</v>
      </c>
      <c r="O95" s="3">
        <f t="shared" si="25"/>
        <v>-9.9192257195454658E-2</v>
      </c>
      <c r="P95" s="3">
        <f t="shared" si="26"/>
        <v>-0.18837068330628881</v>
      </c>
      <c r="Q95" s="3">
        <f t="shared" si="27"/>
        <v>-0.19374401932029173</v>
      </c>
      <c r="R95" s="3">
        <f t="shared" si="28"/>
        <v>-0.26261619126066194</v>
      </c>
      <c r="S95" s="3">
        <f t="shared" si="29"/>
        <v>-0.2146507570781182</v>
      </c>
      <c r="T95" s="3">
        <f t="shared" si="30"/>
        <v>-0.23703771758664516</v>
      </c>
      <c r="U95" s="3">
        <f t="shared" si="31"/>
        <v>-0.15396581669946841</v>
      </c>
      <c r="V95" s="3">
        <f t="shared" si="32"/>
        <v>-0.12135760092739645</v>
      </c>
      <c r="W95" s="3">
        <f t="shared" si="33"/>
        <v>-3.4756575138011669E-2</v>
      </c>
    </row>
    <row r="96" spans="2:23">
      <c r="B96">
        <f t="shared" si="34"/>
        <v>75</v>
      </c>
      <c r="C96" s="3">
        <f t="shared" si="21"/>
        <v>131.78016989782458</v>
      </c>
      <c r="D96" s="3">
        <f t="shared" si="22"/>
        <v>180.45595663485628</v>
      </c>
      <c r="E96" s="3">
        <f t="shared" si="22"/>
        <v>214.31127559587767</v>
      </c>
      <c r="F96" s="3">
        <f t="shared" si="22"/>
        <v>233.50753493556513</v>
      </c>
      <c r="G96" s="3">
        <f t="shared" si="22"/>
        <v>238.05445980170967</v>
      </c>
      <c r="H96" s="3">
        <f t="shared" si="22"/>
        <v>228.07670505956142</v>
      </c>
      <c r="I96" s="3">
        <f t="shared" si="22"/>
        <v>203.48745599250114</v>
      </c>
      <c r="J96" s="3">
        <f t="shared" si="22"/>
        <v>164.32723153912156</v>
      </c>
      <c r="K96" s="3">
        <f t="shared" si="20"/>
        <v>110.44567656854947</v>
      </c>
      <c r="L96" s="3">
        <f t="shared" si="23"/>
        <v>41.783771790876912</v>
      </c>
      <c r="N96" s="3">
        <f t="shared" si="24"/>
        <v>-3.3064085731837167E-2</v>
      </c>
      <c r="O96" s="3">
        <f t="shared" si="25"/>
        <v>-0.1154469413826007</v>
      </c>
      <c r="P96" s="3">
        <f t="shared" si="26"/>
        <v>-0.14646813825791583</v>
      </c>
      <c r="Q96" s="3">
        <f t="shared" si="27"/>
        <v>-0.22549343728351801</v>
      </c>
      <c r="R96" s="3">
        <f t="shared" si="28"/>
        <v>-0.20419738819921918</v>
      </c>
      <c r="S96" s="3">
        <f t="shared" si="29"/>
        <v>-0.24982695442369618</v>
      </c>
      <c r="T96" s="3">
        <f t="shared" si="30"/>
        <v>-0.18430828688877909</v>
      </c>
      <c r="U96" s="3">
        <f t="shared" si="31"/>
        <v>-0.17919765925702791</v>
      </c>
      <c r="V96" s="3">
        <f t="shared" si="32"/>
        <v>-9.4361195918736485E-2</v>
      </c>
      <c r="W96" s="3">
        <f t="shared" si="33"/>
        <v>-4.0452533642465482E-2</v>
      </c>
    </row>
    <row r="97" spans="2:23">
      <c r="B97">
        <f t="shared" si="34"/>
        <v>76</v>
      </c>
      <c r="C97" s="3">
        <f t="shared" si="21"/>
        <v>131.81865221161877</v>
      </c>
      <c r="D97" s="3">
        <f t="shared" si="22"/>
        <v>180.54572274685114</v>
      </c>
      <c r="E97" s="3">
        <f t="shared" si="22"/>
        <v>214.48174578521071</v>
      </c>
      <c r="F97" s="3">
        <f t="shared" si="22"/>
        <v>233.68286769879367</v>
      </c>
      <c r="G97" s="3">
        <f t="shared" si="22"/>
        <v>238.29211999756328</v>
      </c>
      <c r="H97" s="3">
        <f t="shared" si="22"/>
        <v>228.2709578971054</v>
      </c>
      <c r="I97" s="3">
        <f t="shared" si="22"/>
        <v>203.7019682993415</v>
      </c>
      <c r="J97" s="3">
        <f t="shared" si="22"/>
        <v>164.46656628052529</v>
      </c>
      <c r="K97" s="3">
        <f t="shared" si="20"/>
        <v>110.55550166499924</v>
      </c>
      <c r="L97" s="3">
        <f t="shared" si="23"/>
        <v>41.815225522849829</v>
      </c>
      <c r="N97" s="3">
        <f t="shared" si="24"/>
        <v>-3.8482313794190759E-2</v>
      </c>
      <c r="O97" s="3">
        <f t="shared" si="25"/>
        <v>-8.9766111994862285E-2</v>
      </c>
      <c r="P97" s="3">
        <f t="shared" si="26"/>
        <v>-0.17047018933303093</v>
      </c>
      <c r="Q97" s="3">
        <f t="shared" si="27"/>
        <v>-0.17533276322853908</v>
      </c>
      <c r="R97" s="3">
        <f t="shared" si="28"/>
        <v>-0.23766019585360709</v>
      </c>
      <c r="S97" s="3">
        <f t="shared" si="29"/>
        <v>-0.19425283754398492</v>
      </c>
      <c r="T97" s="3">
        <f t="shared" si="30"/>
        <v>-0.21451230684036204</v>
      </c>
      <c r="U97" s="3">
        <f t="shared" si="31"/>
        <v>-0.13933474140372937</v>
      </c>
      <c r="V97" s="3">
        <f t="shared" si="32"/>
        <v>-0.10982509644976801</v>
      </c>
      <c r="W97" s="3">
        <f t="shared" si="33"/>
        <v>-3.1453731972916898E-2</v>
      </c>
    </row>
    <row r="98" spans="2:23">
      <c r="B98">
        <f t="shared" si="34"/>
        <v>77</v>
      </c>
      <c r="C98" s="3">
        <f t="shared" si="21"/>
        <v>131.84857424895037</v>
      </c>
      <c r="D98" s="3">
        <f t="shared" si="22"/>
        <v>180.65019899841474</v>
      </c>
      <c r="E98" s="3">
        <f t="shared" si="22"/>
        <v>214.61429522282239</v>
      </c>
      <c r="F98" s="3">
        <f t="shared" si="22"/>
        <v>233.88693289138698</v>
      </c>
      <c r="G98" s="3">
        <f t="shared" si="22"/>
        <v>238.47691279794955</v>
      </c>
      <c r="H98" s="3">
        <f t="shared" si="22"/>
        <v>228.4970441484524</v>
      </c>
      <c r="I98" s="3">
        <f t="shared" si="22"/>
        <v>203.86876208881534</v>
      </c>
      <c r="J98" s="3">
        <f t="shared" si="22"/>
        <v>164.62873498217036</v>
      </c>
      <c r="K98" s="3">
        <f t="shared" si="20"/>
        <v>110.64089590168756</v>
      </c>
      <c r="L98" s="3">
        <f t="shared" si="23"/>
        <v>41.851833888333083</v>
      </c>
      <c r="N98" s="3">
        <f t="shared" si="24"/>
        <v>-2.9922037331601814E-2</v>
      </c>
      <c r="O98" s="3">
        <f t="shared" si="25"/>
        <v>-0.10447625156359663</v>
      </c>
      <c r="P98" s="3">
        <f t="shared" si="26"/>
        <v>-0.13254943761168647</v>
      </c>
      <c r="Q98" s="3">
        <f t="shared" si="27"/>
        <v>-0.2040651925933048</v>
      </c>
      <c r="R98" s="3">
        <f t="shared" si="28"/>
        <v>-0.18479280038627621</v>
      </c>
      <c r="S98" s="3">
        <f t="shared" si="29"/>
        <v>-0.22608625134699878</v>
      </c>
      <c r="T98" s="3">
        <f t="shared" si="30"/>
        <v>-0.16679378947384293</v>
      </c>
      <c r="U98" s="3">
        <f t="shared" si="31"/>
        <v>-0.16216870164507213</v>
      </c>
      <c r="V98" s="3">
        <f t="shared" si="32"/>
        <v>-8.5394236688316028E-2</v>
      </c>
      <c r="W98" s="3">
        <f t="shared" si="33"/>
        <v>-3.6608365483253635E-2</v>
      </c>
    </row>
    <row r="99" spans="2:23">
      <c r="B99">
        <f t="shared" si="34"/>
        <v>78</v>
      </c>
      <c r="C99" s="3">
        <f t="shared" si="21"/>
        <v>131.88339966613825</v>
      </c>
      <c r="D99" s="3">
        <f t="shared" si="22"/>
        <v>180.73143473588641</v>
      </c>
      <c r="E99" s="3">
        <f t="shared" si="22"/>
        <v>214.76856594490084</v>
      </c>
      <c r="F99" s="3">
        <f t="shared" si="22"/>
        <v>234.04560401038597</v>
      </c>
      <c r="G99" s="3">
        <f t="shared" si="22"/>
        <v>238.69198851991968</v>
      </c>
      <c r="H99" s="3">
        <f t="shared" si="22"/>
        <v>228.67283744338246</v>
      </c>
      <c r="I99" s="3">
        <f t="shared" si="22"/>
        <v>204.06288956531137</v>
      </c>
      <c r="J99" s="3">
        <f t="shared" si="22"/>
        <v>164.75482899525144</v>
      </c>
      <c r="K99" s="3">
        <f t="shared" si="20"/>
        <v>110.74028443525172</v>
      </c>
      <c r="L99" s="3">
        <f t="shared" si="23"/>
        <v>41.880298633895855</v>
      </c>
      <c r="N99" s="3">
        <f t="shared" si="24"/>
        <v>-3.4825417187875018E-2</v>
      </c>
      <c r="O99" s="3">
        <f t="shared" si="25"/>
        <v>-8.1235737471672564E-2</v>
      </c>
      <c r="P99" s="3">
        <f t="shared" si="26"/>
        <v>-0.15427072207845072</v>
      </c>
      <c r="Q99" s="3">
        <f t="shared" si="27"/>
        <v>-0.15867111899899555</v>
      </c>
      <c r="R99" s="3">
        <f t="shared" si="28"/>
        <v>-0.21507572197012337</v>
      </c>
      <c r="S99" s="3">
        <f t="shared" si="29"/>
        <v>-0.17579329493005957</v>
      </c>
      <c r="T99" s="3">
        <f t="shared" si="30"/>
        <v>-0.19412747649602125</v>
      </c>
      <c r="U99" s="3">
        <f t="shared" si="31"/>
        <v>-0.12609401308108659</v>
      </c>
      <c r="V99" s="3">
        <f t="shared" si="32"/>
        <v>-9.9388533564166437E-2</v>
      </c>
      <c r="W99" s="3">
        <f t="shared" si="33"/>
        <v>-2.8464745562772009E-2</v>
      </c>
    </row>
    <row r="100" spans="2:23">
      <c r="B100">
        <f t="shared" si="34"/>
        <v>79</v>
      </c>
      <c r="C100" s="3">
        <f t="shared" si="21"/>
        <v>131.91047824529548</v>
      </c>
      <c r="D100" s="3">
        <f t="shared" si="22"/>
        <v>180.82598280551952</v>
      </c>
      <c r="E100" s="3">
        <f t="shared" si="22"/>
        <v>214.88851937313618</v>
      </c>
      <c r="F100" s="3">
        <f t="shared" si="22"/>
        <v>234.23027723241026</v>
      </c>
      <c r="G100" s="3">
        <f t="shared" si="22"/>
        <v>238.85922072688425</v>
      </c>
      <c r="H100" s="3">
        <f t="shared" si="22"/>
        <v>228.87743904261552</v>
      </c>
      <c r="I100" s="3">
        <f t="shared" si="22"/>
        <v>204.21383321931694</v>
      </c>
      <c r="J100" s="3">
        <f t="shared" si="22"/>
        <v>164.90158700028155</v>
      </c>
      <c r="K100" s="3">
        <f t="shared" si="20"/>
        <v>110.81756381457366</v>
      </c>
      <c r="L100" s="3">
        <f t="shared" si="23"/>
        <v>41.913428145083905</v>
      </c>
      <c r="N100" s="3">
        <f t="shared" si="24"/>
        <v>-2.7078579157233662E-2</v>
      </c>
      <c r="O100" s="3">
        <f t="shared" si="25"/>
        <v>-9.4548069633106024E-2</v>
      </c>
      <c r="P100" s="3">
        <f t="shared" si="26"/>
        <v>-0.11995342823533406</v>
      </c>
      <c r="Q100" s="3">
        <f t="shared" si="27"/>
        <v>-0.18467322202428704</v>
      </c>
      <c r="R100" s="3">
        <f t="shared" si="28"/>
        <v>-0.1672322069645702</v>
      </c>
      <c r="S100" s="3">
        <f t="shared" si="29"/>
        <v>-0.2046015992330581</v>
      </c>
      <c r="T100" s="3">
        <f t="shared" si="30"/>
        <v>-0.15094365400557308</v>
      </c>
      <c r="U100" s="3">
        <f t="shared" si="31"/>
        <v>-0.14675800503010805</v>
      </c>
      <c r="V100" s="3">
        <f t="shared" si="32"/>
        <v>-7.7279379321936403E-2</v>
      </c>
      <c r="W100" s="3">
        <f t="shared" si="33"/>
        <v>-3.3129511188050742E-2</v>
      </c>
    </row>
    <row r="101" spans="2:23">
      <c r="B101">
        <f t="shared" si="34"/>
        <v>80</v>
      </c>
      <c r="C101" s="3">
        <f t="shared" si="21"/>
        <v>131.94199426850651</v>
      </c>
      <c r="D101" s="3">
        <f t="shared" si="22"/>
        <v>180.89949880921583</v>
      </c>
      <c r="E101" s="3">
        <f t="shared" si="22"/>
        <v>215.02813001896487</v>
      </c>
      <c r="F101" s="3">
        <f t="shared" si="22"/>
        <v>234.37387005001023</v>
      </c>
      <c r="G101" s="3">
        <f t="shared" si="22"/>
        <v>239.05385813751286</v>
      </c>
      <c r="H101" s="3">
        <f t="shared" si="22"/>
        <v>229.03652697310059</v>
      </c>
      <c r="I101" s="3">
        <f t="shared" si="22"/>
        <v>204.38951302144852</v>
      </c>
      <c r="J101" s="3">
        <f t="shared" si="22"/>
        <v>165.01569851694529</v>
      </c>
      <c r="K101" s="3">
        <f t="shared" si="20"/>
        <v>110.90750757268273</v>
      </c>
      <c r="L101" s="3">
        <f t="shared" si="23"/>
        <v>41.939187938191218</v>
      </c>
      <c r="N101" s="3">
        <f t="shared" si="24"/>
        <v>-3.1516023211025868E-2</v>
      </c>
      <c r="O101" s="3">
        <f t="shared" si="25"/>
        <v>-7.3516003696312282E-2</v>
      </c>
      <c r="P101" s="3">
        <f t="shared" si="26"/>
        <v>-0.13961064582869653</v>
      </c>
      <c r="Q101" s="3">
        <f t="shared" si="27"/>
        <v>-0.14359281759996634</v>
      </c>
      <c r="R101" s="3">
        <f t="shared" si="28"/>
        <v>-0.19463741062861573</v>
      </c>
      <c r="S101" s="3">
        <f t="shared" si="29"/>
        <v>-0.15908793048507164</v>
      </c>
      <c r="T101" s="3">
        <f t="shared" si="30"/>
        <v>-0.17567980213158307</v>
      </c>
      <c r="U101" s="3">
        <f t="shared" si="31"/>
        <v>-0.11411151666374053</v>
      </c>
      <c r="V101" s="3">
        <f t="shared" si="32"/>
        <v>-8.9943758109072292E-2</v>
      </c>
      <c r="W101" s="3">
        <f t="shared" si="33"/>
        <v>-2.5759793107312134E-2</v>
      </c>
    </row>
    <row r="102" spans="2:23">
      <c r="B102">
        <f t="shared" si="34"/>
        <v>81</v>
      </c>
      <c r="C102" s="3">
        <f t="shared" si="21"/>
        <v>131.96649960307195</v>
      </c>
      <c r="D102" s="3">
        <f t="shared" si="22"/>
        <v>180.98506214373572</v>
      </c>
      <c r="E102" s="3">
        <f t="shared" si="22"/>
        <v>215.13668442961301</v>
      </c>
      <c r="F102" s="3">
        <f t="shared" si="22"/>
        <v>234.54099407823887</v>
      </c>
      <c r="G102" s="3">
        <f t="shared" si="22"/>
        <v>239.20519851155544</v>
      </c>
      <c r="H102" s="3">
        <f t="shared" si="22"/>
        <v>229.22168557948069</v>
      </c>
      <c r="I102" s="3">
        <f t="shared" si="22"/>
        <v>204.52611274502294</v>
      </c>
      <c r="J102" s="3">
        <f t="shared" si="22"/>
        <v>165.14851029706563</v>
      </c>
      <c r="K102" s="3">
        <f t="shared" si="20"/>
        <v>110.97744322756826</v>
      </c>
      <c r="L102" s="3">
        <f t="shared" si="23"/>
        <v>41.969169190894242</v>
      </c>
      <c r="N102" s="3">
        <f t="shared" si="24"/>
        <v>-2.4505334565446901E-2</v>
      </c>
      <c r="O102" s="3">
        <f t="shared" si="25"/>
        <v>-8.5563334519889622E-2</v>
      </c>
      <c r="P102" s="3">
        <f t="shared" si="26"/>
        <v>-0.10855441064813931</v>
      </c>
      <c r="Q102" s="3">
        <f t="shared" si="27"/>
        <v>-0.16712402822864192</v>
      </c>
      <c r="R102" s="3">
        <f t="shared" si="28"/>
        <v>-0.15134037404257583</v>
      </c>
      <c r="S102" s="3">
        <f t="shared" si="29"/>
        <v>-0.1851586063800994</v>
      </c>
      <c r="T102" s="3">
        <f t="shared" si="30"/>
        <v>-0.1365997235744203</v>
      </c>
      <c r="U102" s="3">
        <f t="shared" si="31"/>
        <v>-0.13281178012033479</v>
      </c>
      <c r="V102" s="3">
        <f t="shared" si="32"/>
        <v>-6.9935654885526333E-2</v>
      </c>
      <c r="W102" s="3">
        <f t="shared" si="33"/>
        <v>-2.9981252703024097E-2</v>
      </c>
    </row>
    <row r="103" spans="2:23">
      <c r="B103">
        <f t="shared" si="34"/>
        <v>82</v>
      </c>
      <c r="C103" s="3">
        <f t="shared" si="21"/>
        <v>131.99502071457857</v>
      </c>
      <c r="D103" s="3">
        <f t="shared" si="22"/>
        <v>181.05159201634248</v>
      </c>
      <c r="E103" s="3">
        <f t="shared" si="22"/>
        <v>215.26302811098728</v>
      </c>
      <c r="F103" s="3">
        <f t="shared" si="22"/>
        <v>234.67094147058421</v>
      </c>
      <c r="G103" s="3">
        <f t="shared" si="22"/>
        <v>239.38133982885978</v>
      </c>
      <c r="H103" s="3">
        <f t="shared" si="22"/>
        <v>229.36565562828918</v>
      </c>
      <c r="I103" s="3">
        <f t="shared" si="22"/>
        <v>204.68509793827317</v>
      </c>
      <c r="J103" s="3">
        <f t="shared" si="22"/>
        <v>165.25177798629559</v>
      </c>
      <c r="K103" s="3">
        <f t="shared" si="20"/>
        <v>111.05883974397993</v>
      </c>
      <c r="L103" s="3">
        <f t="shared" si="23"/>
        <v>41.992481075856084</v>
      </c>
      <c r="N103" s="3">
        <f t="shared" si="24"/>
        <v>-2.85211115066204E-2</v>
      </c>
      <c r="O103" s="3">
        <f t="shared" si="25"/>
        <v>-6.6529872606764684E-2</v>
      </c>
      <c r="P103" s="3">
        <f t="shared" si="26"/>
        <v>-0.12634368137426577</v>
      </c>
      <c r="Q103" s="3">
        <f t="shared" si="27"/>
        <v>-0.12994739234534336</v>
      </c>
      <c r="R103" s="3">
        <f t="shared" si="28"/>
        <v>-0.17614131730434224</v>
      </c>
      <c r="S103" s="3">
        <f t="shared" si="29"/>
        <v>-0.14397004880848385</v>
      </c>
      <c r="T103" s="3">
        <f t="shared" si="30"/>
        <v>-0.1589851932502313</v>
      </c>
      <c r="U103" s="3">
        <f t="shared" si="31"/>
        <v>-0.10326768922996621</v>
      </c>
      <c r="V103" s="3">
        <f t="shared" si="32"/>
        <v>-8.1396516411672337E-2</v>
      </c>
      <c r="W103" s="3">
        <f t="shared" si="33"/>
        <v>-2.3311884961842111E-2</v>
      </c>
    </row>
    <row r="104" spans="2:23">
      <c r="B104">
        <f t="shared" si="34"/>
        <v>83</v>
      </c>
      <c r="C104" s="3">
        <f t="shared" si="21"/>
        <v>132.01719733878082</v>
      </c>
      <c r="D104" s="3">
        <f t="shared" si="22"/>
        <v>181.12902441278294</v>
      </c>
      <c r="E104" s="3">
        <f t="shared" si="22"/>
        <v>215.36126674346335</v>
      </c>
      <c r="F104" s="3">
        <f t="shared" si="22"/>
        <v>234.82218396992354</v>
      </c>
      <c r="G104" s="3">
        <f t="shared" si="22"/>
        <v>239.51829854943671</v>
      </c>
      <c r="H104" s="3">
        <f t="shared" si="22"/>
        <v>229.53321888356649</v>
      </c>
      <c r="I104" s="3">
        <f t="shared" si="22"/>
        <v>204.80871680729237</v>
      </c>
      <c r="J104" s="3">
        <f t="shared" si="22"/>
        <v>165.37196884112655</v>
      </c>
      <c r="K104" s="3">
        <f t="shared" si="20"/>
        <v>111.12212953107584</v>
      </c>
      <c r="L104" s="3">
        <f t="shared" si="23"/>
        <v>42.019613247993313</v>
      </c>
      <c r="N104" s="3">
        <f t="shared" si="24"/>
        <v>-2.2176624202245421E-2</v>
      </c>
      <c r="O104" s="3">
        <f t="shared" si="25"/>
        <v>-7.7432396440457296E-2</v>
      </c>
      <c r="P104" s="3">
        <f t="shared" si="26"/>
        <v>-9.8238632476068233E-2</v>
      </c>
      <c r="Q104" s="3">
        <f t="shared" si="27"/>
        <v>-0.15124249933933243</v>
      </c>
      <c r="R104" s="3">
        <f t="shared" si="28"/>
        <v>-0.13695872057692782</v>
      </c>
      <c r="S104" s="3">
        <f t="shared" si="29"/>
        <v>-0.16756325527731519</v>
      </c>
      <c r="T104" s="3">
        <f t="shared" si="30"/>
        <v>-0.12361886901919661</v>
      </c>
      <c r="U104" s="3">
        <f t="shared" si="31"/>
        <v>-0.12019085483095182</v>
      </c>
      <c r="V104" s="3">
        <f t="shared" si="32"/>
        <v>-6.3289787095911265E-2</v>
      </c>
      <c r="W104" s="3">
        <f t="shared" si="33"/>
        <v>-2.7132172137228849E-2</v>
      </c>
    </row>
    <row r="105" spans="2:23">
      <c r="B105">
        <f t="shared" si="34"/>
        <v>84</v>
      </c>
      <c r="C105" s="3">
        <f t="shared" si="21"/>
        <v>132.04300813759428</v>
      </c>
      <c r="D105" s="3">
        <f t="shared" si="22"/>
        <v>181.1892320411221</v>
      </c>
      <c r="E105" s="3">
        <f t="shared" si="22"/>
        <v>215.47560419135323</v>
      </c>
      <c r="F105" s="3">
        <f t="shared" si="22"/>
        <v>234.93978264645003</v>
      </c>
      <c r="G105" s="3">
        <f t="shared" si="22"/>
        <v>239.67770142674502</v>
      </c>
      <c r="H105" s="3">
        <f t="shared" si="22"/>
        <v>229.66350767836454</v>
      </c>
      <c r="I105" s="3">
        <f t="shared" si="22"/>
        <v>204.9525938623465</v>
      </c>
      <c r="J105" s="3">
        <f t="shared" si="22"/>
        <v>165.46542316918411</v>
      </c>
      <c r="K105" s="3">
        <f t="shared" si="20"/>
        <v>111.19579104455993</v>
      </c>
      <c r="L105" s="3">
        <f t="shared" si="23"/>
        <v>42.04070984369195</v>
      </c>
      <c r="N105" s="3">
        <f t="shared" si="24"/>
        <v>-2.5810798813466818E-2</v>
      </c>
      <c r="O105" s="3">
        <f t="shared" si="25"/>
        <v>-6.0207628339156827E-2</v>
      </c>
      <c r="P105" s="3">
        <f t="shared" si="26"/>
        <v>-0.11433744788988065</v>
      </c>
      <c r="Q105" s="3">
        <f t="shared" si="27"/>
        <v>-0.11759867652648381</v>
      </c>
      <c r="R105" s="3">
        <f t="shared" si="28"/>
        <v>-0.1594028773083096</v>
      </c>
      <c r="S105" s="3">
        <f t="shared" si="29"/>
        <v>-0.130288794798048</v>
      </c>
      <c r="T105" s="3">
        <f t="shared" si="30"/>
        <v>-0.14387705505413351</v>
      </c>
      <c r="U105" s="3">
        <f t="shared" si="31"/>
        <v>-9.3454328057561042E-2</v>
      </c>
      <c r="V105" s="3">
        <f t="shared" si="32"/>
        <v>-7.366151348408323E-2</v>
      </c>
      <c r="W105" s="3">
        <f t="shared" si="33"/>
        <v>-2.1096595698637088E-2</v>
      </c>
    </row>
    <row r="106" spans="2:23">
      <c r="B106">
        <f t="shared" si="34"/>
        <v>85</v>
      </c>
      <c r="C106" s="3">
        <f t="shared" si="21"/>
        <v>132.06307734704069</v>
      </c>
      <c r="D106" s="3">
        <f t="shared" si="22"/>
        <v>181.25930616447374</v>
      </c>
      <c r="E106" s="3">
        <f t="shared" si="22"/>
        <v>215.56450734378606</v>
      </c>
      <c r="F106" s="3">
        <f t="shared" si="22"/>
        <v>235.07665280904911</v>
      </c>
      <c r="G106" s="3">
        <f t="shared" si="22"/>
        <v>239.80164516240728</v>
      </c>
      <c r="H106" s="3">
        <f t="shared" si="22"/>
        <v>229.81514764454576</v>
      </c>
      <c r="I106" s="3">
        <f t="shared" si="22"/>
        <v>205.06446542377432</v>
      </c>
      <c r="J106" s="3">
        <f t="shared" si="22"/>
        <v>165.57419245345321</v>
      </c>
      <c r="K106" s="3">
        <f t="shared" si="20"/>
        <v>111.25306650643803</v>
      </c>
      <c r="L106" s="3">
        <f t="shared" si="23"/>
        <v>42.065263681519973</v>
      </c>
      <c r="N106" s="3">
        <f t="shared" si="24"/>
        <v>-2.0069209446404557E-2</v>
      </c>
      <c r="O106" s="3">
        <f t="shared" si="25"/>
        <v>-7.0074123351645312E-2</v>
      </c>
      <c r="P106" s="3">
        <f t="shared" si="26"/>
        <v>-8.8903152432834531E-2</v>
      </c>
      <c r="Q106" s="3">
        <f t="shared" si="27"/>
        <v>-0.13687016259908091</v>
      </c>
      <c r="R106" s="3">
        <f t="shared" si="28"/>
        <v>-0.12394373566226591</v>
      </c>
      <c r="S106" s="3">
        <f t="shared" si="29"/>
        <v>-0.15163996618122155</v>
      </c>
      <c r="T106" s="3">
        <f t="shared" si="30"/>
        <v>-0.11187156142781873</v>
      </c>
      <c r="U106" s="3">
        <f t="shared" si="31"/>
        <v>-0.10876928426910126</v>
      </c>
      <c r="V106" s="3">
        <f t="shared" si="32"/>
        <v>-5.7275461878106171E-2</v>
      </c>
      <c r="W106" s="3">
        <f t="shared" si="33"/>
        <v>-2.4553837828023006E-2</v>
      </c>
    </row>
    <row r="107" spans="2:23">
      <c r="B107">
        <f t="shared" si="34"/>
        <v>86</v>
      </c>
      <c r="C107" s="3">
        <f t="shared" si="21"/>
        <v>132.08643538815792</v>
      </c>
      <c r="D107" s="3">
        <f t="shared" si="22"/>
        <v>181.31379234541339</v>
      </c>
      <c r="E107" s="3">
        <f t="shared" si="22"/>
        <v>215.66797948676142</v>
      </c>
      <c r="F107" s="3">
        <f t="shared" si="22"/>
        <v>235.18307625309666</v>
      </c>
      <c r="G107" s="3">
        <f t="shared" si="22"/>
        <v>239.94590022679745</v>
      </c>
      <c r="H107" s="3">
        <f t="shared" si="22"/>
        <v>229.9330552930908</v>
      </c>
      <c r="I107" s="3">
        <f t="shared" si="22"/>
        <v>205.19467004899946</v>
      </c>
      <c r="J107" s="3">
        <f t="shared" si="22"/>
        <v>165.65876596510617</v>
      </c>
      <c r="K107" s="3">
        <f t="shared" si="20"/>
        <v>111.31972806748659</v>
      </c>
      <c r="L107" s="3">
        <f t="shared" si="23"/>
        <v>42.084355502146011</v>
      </c>
      <c r="N107" s="3">
        <f t="shared" si="24"/>
        <v>-2.3358041117234052E-2</v>
      </c>
      <c r="O107" s="3">
        <f t="shared" si="25"/>
        <v>-5.4486180939647966E-2</v>
      </c>
      <c r="P107" s="3">
        <f t="shared" si="26"/>
        <v>-0.10347214297536311</v>
      </c>
      <c r="Q107" s="3">
        <f t="shared" si="27"/>
        <v>-0.10642344404755022</v>
      </c>
      <c r="R107" s="3">
        <f t="shared" si="28"/>
        <v>-0.14425506439016544</v>
      </c>
      <c r="S107" s="3">
        <f t="shared" si="29"/>
        <v>-0.11790764854504232</v>
      </c>
      <c r="T107" s="3">
        <f t="shared" si="30"/>
        <v>-0.13020462522513299</v>
      </c>
      <c r="U107" s="3">
        <f t="shared" si="31"/>
        <v>-8.4573511652962452E-2</v>
      </c>
      <c r="V107" s="3">
        <f t="shared" si="32"/>
        <v>-6.6661561048562135E-2</v>
      </c>
      <c r="W107" s="3">
        <f t="shared" si="33"/>
        <v>-1.9091820626037759E-2</v>
      </c>
    </row>
    <row r="108" spans="2:23">
      <c r="B108">
        <f t="shared" si="34"/>
        <v>87</v>
      </c>
      <c r="C108" s="3">
        <f t="shared" si="21"/>
        <v>132.10459744847114</v>
      </c>
      <c r="D108" s="3">
        <f t="shared" si="22"/>
        <v>181.37720743745965</v>
      </c>
      <c r="E108" s="3">
        <f t="shared" si="22"/>
        <v>215.74843429925502</v>
      </c>
      <c r="F108" s="3">
        <f t="shared" si="22"/>
        <v>235.30693985677942</v>
      </c>
      <c r="G108" s="3">
        <f t="shared" si="22"/>
        <v>240.05806577309374</v>
      </c>
      <c r="H108" s="3">
        <f t="shared" si="22"/>
        <v>230.07028513789845</v>
      </c>
      <c r="I108" s="3">
        <f t="shared" si="22"/>
        <v>205.2959106290985</v>
      </c>
      <c r="J108" s="3">
        <f t="shared" si="22"/>
        <v>165.75719905824303</v>
      </c>
      <c r="K108" s="3">
        <f t="shared" si="20"/>
        <v>111.3715607336261</v>
      </c>
      <c r="L108" s="3">
        <f t="shared" si="23"/>
        <v>42.106576022495531</v>
      </c>
      <c r="N108" s="3">
        <f t="shared" si="24"/>
        <v>-1.8162060313215989E-2</v>
      </c>
      <c r="O108" s="3">
        <f t="shared" si="25"/>
        <v>-6.341509204625595E-2</v>
      </c>
      <c r="P108" s="3">
        <f t="shared" si="26"/>
        <v>-8.0454812493599093E-2</v>
      </c>
      <c r="Q108" s="3">
        <f t="shared" si="27"/>
        <v>-0.12386360368276428</v>
      </c>
      <c r="R108" s="3">
        <f t="shared" si="28"/>
        <v>-0.11216554629629627</v>
      </c>
      <c r="S108" s="3">
        <f t="shared" si="29"/>
        <v>-0.13722984480764921</v>
      </c>
      <c r="T108" s="3">
        <f t="shared" si="30"/>
        <v>-0.10124058009904502</v>
      </c>
      <c r="U108" s="3">
        <f t="shared" si="31"/>
        <v>-9.8433093136861771E-2</v>
      </c>
      <c r="V108" s="3">
        <f t="shared" si="32"/>
        <v>-5.1832666139503658E-2</v>
      </c>
      <c r="W108" s="3">
        <f t="shared" si="33"/>
        <v>-2.2220520349520712E-2</v>
      </c>
    </row>
    <row r="109" spans="2:23">
      <c r="B109">
        <f t="shared" si="34"/>
        <v>88</v>
      </c>
      <c r="C109" s="3">
        <f t="shared" si="21"/>
        <v>132.12573581248654</v>
      </c>
      <c r="D109" s="3">
        <f t="shared" si="22"/>
        <v>181.42651587386311</v>
      </c>
      <c r="E109" s="3">
        <f t="shared" si="22"/>
        <v>215.84207364711955</v>
      </c>
      <c r="F109" s="3">
        <f t="shared" si="22"/>
        <v>235.40325003617437</v>
      </c>
      <c r="G109" s="3">
        <f t="shared" si="22"/>
        <v>240.18861249733894</v>
      </c>
      <c r="H109" s="3">
        <f t="shared" si="22"/>
        <v>230.17698820109609</v>
      </c>
      <c r="I109" s="3">
        <f t="shared" si="22"/>
        <v>205.41374209807071</v>
      </c>
      <c r="J109" s="3">
        <f t="shared" si="22"/>
        <v>165.8337356813623</v>
      </c>
      <c r="K109" s="3">
        <f t="shared" si="20"/>
        <v>111.43188754036927</v>
      </c>
      <c r="L109" s="3">
        <f t="shared" si="23"/>
        <v>42.123853577875366</v>
      </c>
      <c r="N109" s="3">
        <f t="shared" si="24"/>
        <v>-2.1138364015399702E-2</v>
      </c>
      <c r="O109" s="3">
        <f t="shared" si="25"/>
        <v>-4.9308436403464384E-2</v>
      </c>
      <c r="P109" s="3">
        <f t="shared" si="26"/>
        <v>-9.3639347864524325E-2</v>
      </c>
      <c r="Q109" s="3">
        <f t="shared" si="27"/>
        <v>-9.6310179394947681E-2</v>
      </c>
      <c r="R109" s="3">
        <f t="shared" si="28"/>
        <v>-0.13054672424519254</v>
      </c>
      <c r="S109" s="3">
        <f t="shared" si="29"/>
        <v>-0.10670306319764222</v>
      </c>
      <c r="T109" s="3">
        <f t="shared" si="30"/>
        <v>-0.11783146897221286</v>
      </c>
      <c r="U109" s="3">
        <f t="shared" si="31"/>
        <v>-7.6536623119267233E-2</v>
      </c>
      <c r="V109" s="3">
        <f t="shared" si="32"/>
        <v>-6.0326806743177031E-2</v>
      </c>
      <c r="W109" s="3">
        <f t="shared" si="33"/>
        <v>-1.7277555379834553E-2</v>
      </c>
    </row>
    <row r="110" spans="2:23">
      <c r="B110">
        <f t="shared" si="34"/>
        <v>89</v>
      </c>
      <c r="C110" s="3">
        <f t="shared" si="21"/>
        <v>132.14217195795436</v>
      </c>
      <c r="D110" s="3">
        <f t="shared" si="22"/>
        <v>181.48390472980304</v>
      </c>
      <c r="E110" s="3">
        <f t="shared" si="22"/>
        <v>215.91488295501873</v>
      </c>
      <c r="F110" s="3">
        <f t="shared" si="22"/>
        <v>235.51534307222923</v>
      </c>
      <c r="G110" s="3">
        <f t="shared" si="22"/>
        <v>240.29011911863523</v>
      </c>
      <c r="H110" s="3">
        <f t="shared" si="22"/>
        <v>230.30117729770484</v>
      </c>
      <c r="I110" s="3">
        <f t="shared" si="22"/>
        <v>205.50536194122921</v>
      </c>
      <c r="J110" s="3">
        <f t="shared" si="22"/>
        <v>165.92281481922001</v>
      </c>
      <c r="K110" s="3">
        <f t="shared" si="20"/>
        <v>111.47879462961882</v>
      </c>
      <c r="L110" s="3">
        <f t="shared" si="23"/>
        <v>42.14396251345643</v>
      </c>
      <c r="N110" s="3">
        <f t="shared" si="24"/>
        <v>-1.6436145467821461E-2</v>
      </c>
      <c r="O110" s="3">
        <f t="shared" si="25"/>
        <v>-5.7388855939933592E-2</v>
      </c>
      <c r="P110" s="3">
        <f t="shared" si="26"/>
        <v>-7.2809307899177611E-2</v>
      </c>
      <c r="Q110" s="3">
        <f t="shared" si="27"/>
        <v>-0.11209303605485843</v>
      </c>
      <c r="R110" s="3">
        <f t="shared" si="28"/>
        <v>-0.10150662129629495</v>
      </c>
      <c r="S110" s="3">
        <f t="shared" si="29"/>
        <v>-0.12418909660874533</v>
      </c>
      <c r="T110" s="3">
        <f t="shared" si="30"/>
        <v>-9.161984315849736E-2</v>
      </c>
      <c r="U110" s="3">
        <f t="shared" si="31"/>
        <v>-8.9079137857709156E-2</v>
      </c>
      <c r="V110" s="3">
        <f t="shared" si="32"/>
        <v>-4.6907089249543787E-2</v>
      </c>
      <c r="W110" s="3">
        <f t="shared" si="33"/>
        <v>-2.0108935581063747E-2</v>
      </c>
    </row>
    <row r="111" spans="2:23">
      <c r="B111">
        <f t="shared" si="34"/>
        <v>90</v>
      </c>
      <c r="C111" s="3">
        <f t="shared" si="21"/>
        <v>132.16130157660101</v>
      </c>
      <c r="D111" s="3">
        <f t="shared" si="22"/>
        <v>181.52852745648656</v>
      </c>
      <c r="E111" s="3">
        <f t="shared" si="22"/>
        <v>215.99962390101612</v>
      </c>
      <c r="F111" s="3">
        <f t="shared" si="22"/>
        <v>235.60250103682699</v>
      </c>
      <c r="G111" s="3">
        <f t="shared" si="22"/>
        <v>240.40826018496705</v>
      </c>
      <c r="H111" s="3">
        <f t="shared" si="22"/>
        <v>230.39774052993221</v>
      </c>
      <c r="I111" s="3">
        <f t="shared" si="22"/>
        <v>205.61199605846244</v>
      </c>
      <c r="J111" s="3">
        <f t="shared" si="22"/>
        <v>165.99207828542399</v>
      </c>
      <c r="K111" s="3">
        <f t="shared" si="20"/>
        <v>111.53338866633821</v>
      </c>
      <c r="L111" s="3">
        <f t="shared" si="23"/>
        <v>42.159598209872939</v>
      </c>
      <c r="N111" s="3">
        <f t="shared" si="24"/>
        <v>-1.9129618646644531E-2</v>
      </c>
      <c r="O111" s="3">
        <f t="shared" si="25"/>
        <v>-4.4622726683513747E-2</v>
      </c>
      <c r="P111" s="3">
        <f t="shared" si="26"/>
        <v>-8.4740945997396011E-2</v>
      </c>
      <c r="Q111" s="3">
        <f t="shared" si="27"/>
        <v>-8.7157964597764703E-2</v>
      </c>
      <c r="R111" s="3">
        <f t="shared" si="28"/>
        <v>-0.11814106633181609</v>
      </c>
      <c r="S111" s="3">
        <f t="shared" si="29"/>
        <v>-9.6563232227367735E-2</v>
      </c>
      <c r="T111" s="3">
        <f t="shared" si="30"/>
        <v>-0.10663411723322724</v>
      </c>
      <c r="U111" s="3">
        <f t="shared" si="31"/>
        <v>-6.9263466203977941E-2</v>
      </c>
      <c r="V111" s="3">
        <f t="shared" si="32"/>
        <v>-5.4594036719393557E-2</v>
      </c>
      <c r="W111" s="3">
        <f t="shared" si="33"/>
        <v>-1.5635696416509859E-2</v>
      </c>
    </row>
    <row r="112" spans="2:23">
      <c r="B112">
        <f t="shared" si="34"/>
        <v>91</v>
      </c>
      <c r="C112" s="3">
        <f t="shared" si="21"/>
        <v>132.17617581882885</v>
      </c>
      <c r="D112" s="3">
        <f t="shared" si="22"/>
        <v>181.58046273880856</v>
      </c>
      <c r="E112" s="3">
        <f t="shared" si="22"/>
        <v>216.06551424665676</v>
      </c>
      <c r="F112" s="3">
        <f t="shared" si="22"/>
        <v>235.70394204299157</v>
      </c>
      <c r="G112" s="3">
        <f t="shared" si="22"/>
        <v>240.5001207833796</v>
      </c>
      <c r="H112" s="3">
        <f t="shared" si="22"/>
        <v>230.51012812171473</v>
      </c>
      <c r="I112" s="3">
        <f t="shared" si="22"/>
        <v>205.6949094076781</v>
      </c>
      <c r="J112" s="3">
        <f t="shared" si="22"/>
        <v>166.07269236240035</v>
      </c>
      <c r="K112" s="3">
        <f t="shared" si="20"/>
        <v>111.57583824764846</v>
      </c>
      <c r="L112" s="3">
        <f t="shared" si="23"/>
        <v>42.17779622211274</v>
      </c>
      <c r="N112" s="3">
        <f t="shared" si="24"/>
        <v>-1.487424222784739E-2</v>
      </c>
      <c r="O112" s="3">
        <f t="shared" si="25"/>
        <v>-5.193528232200606E-2</v>
      </c>
      <c r="P112" s="3">
        <f t="shared" si="26"/>
        <v>-6.5890345640639225E-2</v>
      </c>
      <c r="Q112" s="3">
        <f t="shared" si="27"/>
        <v>-0.10144100616457763</v>
      </c>
      <c r="R112" s="3">
        <f t="shared" si="28"/>
        <v>-9.1860598412552008E-2</v>
      </c>
      <c r="S112" s="3">
        <f t="shared" si="29"/>
        <v>-0.11238759178252167</v>
      </c>
      <c r="T112" s="3">
        <f t="shared" si="30"/>
        <v>-8.2913349215658627E-2</v>
      </c>
      <c r="U112" s="3">
        <f t="shared" si="31"/>
        <v>-8.0614076976360138E-2</v>
      </c>
      <c r="V112" s="3">
        <f t="shared" si="32"/>
        <v>-4.2449581310251006E-2</v>
      </c>
      <c r="W112" s="3">
        <f t="shared" si="33"/>
        <v>-1.8198012239800221E-2</v>
      </c>
    </row>
    <row r="113" spans="2:23">
      <c r="B113">
        <f t="shared" si="34"/>
        <v>92</v>
      </c>
      <c r="C113" s="3">
        <f t="shared" si="21"/>
        <v>132.19348757960285</v>
      </c>
      <c r="D113" s="3">
        <f t="shared" si="22"/>
        <v>181.62084503274281</v>
      </c>
      <c r="E113" s="3">
        <f t="shared" si="22"/>
        <v>216.14220239090005</v>
      </c>
      <c r="F113" s="3">
        <f t="shared" si="22"/>
        <v>235.78281751501817</v>
      </c>
      <c r="G113" s="3">
        <f t="shared" si="22"/>
        <v>240.60703508235318</v>
      </c>
      <c r="H113" s="3">
        <f t="shared" si="22"/>
        <v>230.59751509552888</v>
      </c>
      <c r="I113" s="3">
        <f t="shared" si="22"/>
        <v>205.79141024205754</v>
      </c>
      <c r="J113" s="3">
        <f t="shared" si="22"/>
        <v>166.13537382766327</v>
      </c>
      <c r="K113" s="3">
        <f t="shared" si="20"/>
        <v>111.62524429225654</v>
      </c>
      <c r="L113" s="3">
        <f t="shared" si="23"/>
        <v>42.191946082549485</v>
      </c>
      <c r="N113" s="3">
        <f t="shared" si="24"/>
        <v>-1.7311760773992546E-2</v>
      </c>
      <c r="O113" s="3">
        <f t="shared" si="25"/>
        <v>-4.0382293934243307E-2</v>
      </c>
      <c r="P113" s="3">
        <f t="shared" si="26"/>
        <v>-7.6688144243291845E-2</v>
      </c>
      <c r="Q113" s="3">
        <f t="shared" si="27"/>
        <v>-7.8875472026595617E-2</v>
      </c>
      <c r="R113" s="3">
        <f t="shared" si="28"/>
        <v>-0.10691429897357807</v>
      </c>
      <c r="S113" s="3">
        <f t="shared" si="29"/>
        <v>-8.738697381414795E-2</v>
      </c>
      <c r="T113" s="3">
        <f t="shared" si="30"/>
        <v>-9.6500834379440903E-2</v>
      </c>
      <c r="U113" s="3">
        <f t="shared" si="31"/>
        <v>-6.2681465262926395E-2</v>
      </c>
      <c r="V113" s="3">
        <f t="shared" si="32"/>
        <v>-4.9406044608076627E-2</v>
      </c>
      <c r="W113" s="3">
        <f t="shared" si="33"/>
        <v>-1.4149860436745598E-2</v>
      </c>
    </row>
    <row r="114" spans="2:23">
      <c r="B114">
        <f t="shared" si="34"/>
        <v>93</v>
      </c>
      <c r="C114" s="3">
        <f t="shared" si="21"/>
        <v>132.20694834424759</v>
      </c>
      <c r="D114" s="3">
        <f t="shared" si="22"/>
        <v>181.66784498525143</v>
      </c>
      <c r="E114" s="3">
        <f t="shared" si="22"/>
        <v>216.20183127388049</v>
      </c>
      <c r="F114" s="3">
        <f t="shared" si="22"/>
        <v>235.87461873662662</v>
      </c>
      <c r="G114" s="3">
        <f t="shared" si="22"/>
        <v>240.69016630527352</v>
      </c>
      <c r="H114" s="3">
        <f t="shared" si="22"/>
        <v>230.69922266220536</v>
      </c>
      <c r="I114" s="3">
        <f t="shared" si="22"/>
        <v>205.86644446159607</v>
      </c>
      <c r="J114" s="3">
        <f t="shared" si="22"/>
        <v>166.20832726715705</v>
      </c>
      <c r="K114" s="3">
        <f t="shared" si="20"/>
        <v>111.66365995510638</v>
      </c>
      <c r="L114" s="3">
        <f t="shared" si="23"/>
        <v>42.208414764085511</v>
      </c>
      <c r="N114" s="3">
        <f t="shared" si="24"/>
        <v>-1.3460764644747769E-2</v>
      </c>
      <c r="O114" s="3">
        <f t="shared" si="25"/>
        <v>-4.6999952508627985E-2</v>
      </c>
      <c r="P114" s="3">
        <f t="shared" si="26"/>
        <v>-5.9628882980433673E-2</v>
      </c>
      <c r="Q114" s="3">
        <f t="shared" si="27"/>
        <v>-9.1801221608449168E-2</v>
      </c>
      <c r="R114" s="3">
        <f t="shared" si="28"/>
        <v>-8.3131222920343362E-2</v>
      </c>
      <c r="S114" s="3">
        <f t="shared" si="29"/>
        <v>-0.10170756667648106</v>
      </c>
      <c r="T114" s="3">
        <f t="shared" si="30"/>
        <v>-7.5034219538537172E-2</v>
      </c>
      <c r="U114" s="3">
        <f t="shared" si="31"/>
        <v>-7.2953439493772976E-2</v>
      </c>
      <c r="V114" s="3">
        <f t="shared" si="32"/>
        <v>-3.8415662849843102E-2</v>
      </c>
      <c r="W114" s="3">
        <f t="shared" si="33"/>
        <v>-1.6468681536025542E-2</v>
      </c>
    </row>
    <row r="115" spans="2:23">
      <c r="B115">
        <f t="shared" si="34"/>
        <v>94</v>
      </c>
      <c r="C115" s="3">
        <f t="shared" si="21"/>
        <v>132.2226149950838</v>
      </c>
      <c r="D115" s="3">
        <f t="shared" si="22"/>
        <v>181.70438980906405</v>
      </c>
      <c r="E115" s="3">
        <f t="shared" si="22"/>
        <v>216.271231860939</v>
      </c>
      <c r="F115" s="3">
        <f t="shared" si="22"/>
        <v>235.94599878957698</v>
      </c>
      <c r="G115" s="3">
        <f t="shared" si="22"/>
        <v>240.78692069941602</v>
      </c>
      <c r="H115" s="3">
        <f t="shared" si="22"/>
        <v>230.77830538343477</v>
      </c>
      <c r="I115" s="3">
        <f t="shared" si="22"/>
        <v>205.9537749646812</v>
      </c>
      <c r="J115" s="3">
        <f t="shared" si="22"/>
        <v>166.26505220835122</v>
      </c>
      <c r="K115" s="3">
        <f t="shared" si="20"/>
        <v>111.70837101562127</v>
      </c>
      <c r="L115" s="3">
        <f t="shared" si="23"/>
        <v>42.221219985035461</v>
      </c>
      <c r="N115" s="3">
        <f t="shared" si="24"/>
        <v>-1.5666650836209328E-2</v>
      </c>
      <c r="O115" s="3">
        <f t="shared" si="25"/>
        <v>-3.6544823812619143E-2</v>
      </c>
      <c r="P115" s="3">
        <f t="shared" si="26"/>
        <v>-6.9400587058510155E-2</v>
      </c>
      <c r="Q115" s="3">
        <f t="shared" si="27"/>
        <v>-7.1380052950360096E-2</v>
      </c>
      <c r="R115" s="3">
        <f t="shared" si="28"/>
        <v>-9.6754394142493538E-2</v>
      </c>
      <c r="S115" s="3">
        <f t="shared" si="29"/>
        <v>-7.9082721229411845E-2</v>
      </c>
      <c r="T115" s="3">
        <f t="shared" si="30"/>
        <v>-8.733050308512702E-2</v>
      </c>
      <c r="U115" s="3">
        <f t="shared" si="31"/>
        <v>-5.6724941194175926E-2</v>
      </c>
      <c r="V115" s="3">
        <f t="shared" si="32"/>
        <v>-4.4711060514885048E-2</v>
      </c>
      <c r="W115" s="3">
        <f t="shared" si="33"/>
        <v>-1.2805220949950069E-2</v>
      </c>
    </row>
    <row r="116" spans="2:23">
      <c r="B116">
        <f t="shared" si="34"/>
        <v>95</v>
      </c>
      <c r="C116" s="3">
        <f t="shared" si="21"/>
        <v>132.23479660302135</v>
      </c>
      <c r="D116" s="3">
        <f t="shared" si="22"/>
        <v>181.7469234280114</v>
      </c>
      <c r="E116" s="3">
        <f t="shared" si="22"/>
        <v>216.32519429932051</v>
      </c>
      <c r="F116" s="3">
        <f t="shared" si="22"/>
        <v>236.02907628017749</v>
      </c>
      <c r="G116" s="3">
        <f t="shared" si="22"/>
        <v>240.86215208650589</v>
      </c>
      <c r="H116" s="3">
        <f t="shared" si="22"/>
        <v>230.87034783204862</v>
      </c>
      <c r="I116" s="3">
        <f t="shared" si="22"/>
        <v>206.02167879589302</v>
      </c>
      <c r="J116" s="3">
        <f t="shared" si="22"/>
        <v>166.33107299015123</v>
      </c>
      <c r="K116" s="3">
        <f t="shared" si="20"/>
        <v>111.74313609669335</v>
      </c>
      <c r="L116" s="3">
        <f t="shared" si="23"/>
        <v>42.236123671873756</v>
      </c>
      <c r="N116" s="3">
        <f t="shared" si="24"/>
        <v>-1.2181607937549188E-2</v>
      </c>
      <c r="O116" s="3">
        <f t="shared" si="25"/>
        <v>-4.2533618947345531E-2</v>
      </c>
      <c r="P116" s="3">
        <f t="shared" si="26"/>
        <v>-5.3962438381518041E-2</v>
      </c>
      <c r="Q116" s="3">
        <f t="shared" si="27"/>
        <v>-8.3077490600516057E-2</v>
      </c>
      <c r="R116" s="3">
        <f t="shared" si="28"/>
        <v>-7.523138708987176E-2</v>
      </c>
      <c r="S116" s="3">
        <f t="shared" si="29"/>
        <v>-9.2042448613852912E-2</v>
      </c>
      <c r="T116" s="3">
        <f t="shared" si="30"/>
        <v>-6.7903831211822308E-2</v>
      </c>
      <c r="U116" s="3">
        <f t="shared" si="31"/>
        <v>-6.6020781800006034E-2</v>
      </c>
      <c r="V116" s="3">
        <f t="shared" si="32"/>
        <v>-3.4765081072080761E-2</v>
      </c>
      <c r="W116" s="3">
        <f t="shared" si="33"/>
        <v>-1.4903686838295016E-2</v>
      </c>
    </row>
    <row r="117" spans="2:23">
      <c r="B117">
        <f t="shared" si="34"/>
        <v>96</v>
      </c>
      <c r="C117" s="3">
        <f t="shared" si="21"/>
        <v>132.24897447600378</v>
      </c>
      <c r="D117" s="3">
        <f t="shared" si="22"/>
        <v>181.77999545117092</v>
      </c>
      <c r="E117" s="3">
        <f t="shared" si="22"/>
        <v>216.38799985409446</v>
      </c>
      <c r="F117" s="3">
        <f t="shared" si="22"/>
        <v>236.0936731929132</v>
      </c>
      <c r="G117" s="3">
        <f t="shared" si="22"/>
        <v>240.94971205611307</v>
      </c>
      <c r="H117" s="3">
        <f t="shared" si="22"/>
        <v>230.94191544119946</v>
      </c>
      <c r="I117" s="3">
        <f t="shared" si="22"/>
        <v>206.10071041109993</v>
      </c>
      <c r="J117" s="3">
        <f t="shared" si="22"/>
        <v>166.38240744629317</v>
      </c>
      <c r="K117" s="3">
        <f t="shared" si="20"/>
        <v>111.78359833101248</v>
      </c>
      <c r="L117" s="3">
        <f t="shared" si="23"/>
        <v>42.247712032231114</v>
      </c>
      <c r="N117" s="3">
        <f t="shared" si="24"/>
        <v>-1.4177872982429562E-2</v>
      </c>
      <c r="O117" s="3">
        <f t="shared" si="25"/>
        <v>-3.3072023159519404E-2</v>
      </c>
      <c r="P117" s="3">
        <f t="shared" si="26"/>
        <v>-6.2805554773945005E-2</v>
      </c>
      <c r="Q117" s="3">
        <f t="shared" si="27"/>
        <v>-6.4596912735709111E-2</v>
      </c>
      <c r="R117" s="3">
        <f t="shared" si="28"/>
        <v>-8.7559969607184485E-2</v>
      </c>
      <c r="S117" s="3">
        <f t="shared" si="29"/>
        <v>-7.1567609150832823E-2</v>
      </c>
      <c r="T117" s="3">
        <f t="shared" si="30"/>
        <v>-7.9031615206901051E-2</v>
      </c>
      <c r="U117" s="3">
        <f t="shared" si="31"/>
        <v>-5.1334456141944429E-2</v>
      </c>
      <c r="V117" s="3">
        <f t="shared" si="32"/>
        <v>-4.0462234319136314E-2</v>
      </c>
      <c r="W117" s="3">
        <f t="shared" si="33"/>
        <v>-1.1588360357357885E-2</v>
      </c>
    </row>
    <row r="118" spans="2:23">
      <c r="B118">
        <f t="shared" si="34"/>
        <v>97</v>
      </c>
      <c r="C118" s="3">
        <f t="shared" si="21"/>
        <v>132.25999848372365</v>
      </c>
      <c r="D118" s="3">
        <f t="shared" si="22"/>
        <v>181.81848716504911</v>
      </c>
      <c r="E118" s="3">
        <f t="shared" si="22"/>
        <v>216.43683432204205</v>
      </c>
      <c r="F118" s="3">
        <f t="shared" si="22"/>
        <v>236.16885595510377</v>
      </c>
      <c r="G118" s="3">
        <f t="shared" si="22"/>
        <v>241.01779431705631</v>
      </c>
      <c r="H118" s="3">
        <f t="shared" si="22"/>
        <v>231.02521123360648</v>
      </c>
      <c r="I118" s="3">
        <f t="shared" si="22"/>
        <v>206.1621614437463</v>
      </c>
      <c r="J118" s="3">
        <f t="shared" si="22"/>
        <v>166.4421543710562</v>
      </c>
      <c r="K118" s="3">
        <f t="shared" si="20"/>
        <v>111.81505973926214</v>
      </c>
      <c r="L118" s="3">
        <f t="shared" si="23"/>
        <v>42.261199443670833</v>
      </c>
      <c r="N118" s="3">
        <f t="shared" si="24"/>
        <v>-1.1024007719868223E-2</v>
      </c>
      <c r="O118" s="3">
        <f t="shared" si="25"/>
        <v>-3.8491713878187284E-2</v>
      </c>
      <c r="P118" s="3">
        <f t="shared" si="26"/>
        <v>-4.8834467947585836E-2</v>
      </c>
      <c r="Q118" s="3">
        <f t="shared" si="27"/>
        <v>-7.5182762190564745E-2</v>
      </c>
      <c r="R118" s="3">
        <f t="shared" si="28"/>
        <v>-6.8082260943242545E-2</v>
      </c>
      <c r="S118" s="3">
        <f t="shared" si="29"/>
        <v>-8.3295792407028557E-2</v>
      </c>
      <c r="T118" s="3">
        <f t="shared" si="30"/>
        <v>-6.1451032646374415E-2</v>
      </c>
      <c r="U118" s="3">
        <f t="shared" si="31"/>
        <v>-5.9746924763032894E-2</v>
      </c>
      <c r="V118" s="3">
        <f t="shared" si="32"/>
        <v>-3.146140824965471E-2</v>
      </c>
      <c r="W118" s="3">
        <f t="shared" si="33"/>
        <v>-1.348741143971921E-2</v>
      </c>
    </row>
    <row r="119" spans="2:23">
      <c r="B119">
        <f t="shared" si="34"/>
        <v>98</v>
      </c>
      <c r="C119" s="3">
        <f t="shared" si="21"/>
        <v>132.27282905501639</v>
      </c>
      <c r="D119" s="3">
        <f t="shared" si="22"/>
        <v>181.84841640288286</v>
      </c>
      <c r="E119" s="3">
        <f t="shared" si="22"/>
        <v>216.49367156007645</v>
      </c>
      <c r="F119" s="3">
        <f t="shared" si="22"/>
        <v>236.22731431954918</v>
      </c>
      <c r="G119" s="3">
        <f t="shared" si="22"/>
        <v>241.09703359435514</v>
      </c>
      <c r="H119" s="3">
        <f t="shared" si="22"/>
        <v>231.08997788040131</v>
      </c>
      <c r="I119" s="3">
        <f t="shared" si="22"/>
        <v>206.23368280233134</v>
      </c>
      <c r="J119" s="3">
        <f t="shared" si="22"/>
        <v>166.48861059150423</v>
      </c>
      <c r="K119" s="3">
        <f t="shared" si="20"/>
        <v>111.85167690736351</v>
      </c>
      <c r="L119" s="3">
        <f t="shared" si="23"/>
        <v>42.271686579754046</v>
      </c>
      <c r="N119" s="3">
        <f t="shared" si="24"/>
        <v>-1.2830571292738568E-2</v>
      </c>
      <c r="O119" s="3">
        <f t="shared" si="25"/>
        <v>-2.9929237833755451E-2</v>
      </c>
      <c r="P119" s="3">
        <f t="shared" si="26"/>
        <v>-5.6837238034404436E-2</v>
      </c>
      <c r="Q119" s="3">
        <f t="shared" si="27"/>
        <v>-5.845836444541419E-2</v>
      </c>
      <c r="R119" s="3">
        <f t="shared" si="28"/>
        <v>-7.9239277298825073E-2</v>
      </c>
      <c r="S119" s="3">
        <f t="shared" si="29"/>
        <v>-6.4766646794822691E-2</v>
      </c>
      <c r="T119" s="3">
        <f t="shared" si="30"/>
        <v>-7.1521358585044936E-2</v>
      </c>
      <c r="U119" s="3">
        <f t="shared" si="31"/>
        <v>-4.6456220448021668E-2</v>
      </c>
      <c r="V119" s="3">
        <f t="shared" si="32"/>
        <v>-3.6617168101372499E-2</v>
      </c>
      <c r="W119" s="3">
        <f t="shared" si="33"/>
        <v>-1.04871360832135E-2</v>
      </c>
    </row>
    <row r="120" spans="2:23">
      <c r="B120">
        <f t="shared" si="34"/>
        <v>99</v>
      </c>
      <c r="C120" s="3">
        <f t="shared" si="21"/>
        <v>132.28280546762761</v>
      </c>
      <c r="D120" s="3">
        <f t="shared" si="22"/>
        <v>181.8832503075464</v>
      </c>
      <c r="E120" s="3">
        <f t="shared" si="22"/>
        <v>216.53786536121603</v>
      </c>
      <c r="F120" s="3">
        <f t="shared" si="22"/>
        <v>236.29535257721579</v>
      </c>
      <c r="G120" s="3">
        <f t="shared" si="22"/>
        <v>241.15864609997524</v>
      </c>
      <c r="H120" s="3">
        <f t="shared" si="22"/>
        <v>231.16535819834323</v>
      </c>
      <c r="I120" s="3">
        <f t="shared" si="22"/>
        <v>206.28929423595275</v>
      </c>
      <c r="J120" s="3">
        <f t="shared" si="22"/>
        <v>166.54267985484745</v>
      </c>
      <c r="K120" s="3">
        <f t="shared" si="20"/>
        <v>111.88014858562914</v>
      </c>
      <c r="L120" s="3">
        <f t="shared" si="23"/>
        <v>42.283892302454504</v>
      </c>
      <c r="N120" s="3">
        <f t="shared" si="24"/>
        <v>-9.9764126112233953E-3</v>
      </c>
      <c r="O120" s="3">
        <f t="shared" si="25"/>
        <v>-3.483390466354308E-2</v>
      </c>
      <c r="P120" s="3">
        <f t="shared" si="26"/>
        <v>-4.4193801139584821E-2</v>
      </c>
      <c r="Q120" s="3">
        <f t="shared" si="27"/>
        <v>-6.8038257666614754E-2</v>
      </c>
      <c r="R120" s="3">
        <f t="shared" si="28"/>
        <v>-6.161250562010423E-2</v>
      </c>
      <c r="S120" s="3">
        <f t="shared" si="29"/>
        <v>-7.5380317941920794E-2</v>
      </c>
      <c r="T120" s="3">
        <f t="shared" si="30"/>
        <v>-5.5611433621407969E-2</v>
      </c>
      <c r="U120" s="3">
        <f t="shared" si="31"/>
        <v>-5.4069263343222929E-2</v>
      </c>
      <c r="V120" s="3">
        <f t="shared" si="32"/>
        <v>-2.8471678265631795E-2</v>
      </c>
      <c r="W120" s="3">
        <f t="shared" si="33"/>
        <v>-1.22057227004575E-2</v>
      </c>
    </row>
    <row r="121" spans="2:23">
      <c r="B121">
        <f t="shared" si="34"/>
        <v>100</v>
      </c>
      <c r="C121" s="3">
        <f t="shared" si="21"/>
        <v>132.29441676918213</v>
      </c>
      <c r="D121" s="3">
        <f t="shared" si="22"/>
        <v>181.91033541442184</v>
      </c>
      <c r="E121" s="3">
        <f t="shared" si="22"/>
        <v>216.5893014423811</v>
      </c>
      <c r="F121" s="3">
        <f t="shared" si="22"/>
        <v>236.34825573059564</v>
      </c>
      <c r="G121" s="3">
        <f t="shared" si="22"/>
        <v>241.2303553877795</v>
      </c>
      <c r="H121" s="3">
        <f t="shared" si="22"/>
        <v>231.22397016796401</v>
      </c>
      <c r="I121" s="3">
        <f t="shared" si="22"/>
        <v>206.35401902659535</v>
      </c>
      <c r="J121" s="3">
        <f t="shared" si="22"/>
        <v>166.58472141079096</v>
      </c>
      <c r="K121" s="3">
        <f t="shared" si="20"/>
        <v>111.91328607865098</v>
      </c>
      <c r="L121" s="3">
        <f t="shared" si="23"/>
        <v>42.293382861876381</v>
      </c>
      <c r="N121" s="3">
        <f t="shared" si="24"/>
        <v>-1.1611301554523834E-2</v>
      </c>
      <c r="O121" s="3">
        <f t="shared" si="25"/>
        <v>-2.708510687543253E-2</v>
      </c>
      <c r="P121" s="3">
        <f t="shared" si="26"/>
        <v>-5.1436081165064707E-2</v>
      </c>
      <c r="Q121" s="3">
        <f t="shared" si="27"/>
        <v>-5.2903153379844525E-2</v>
      </c>
      <c r="R121" s="3">
        <f t="shared" si="28"/>
        <v>-7.1709287804253563E-2</v>
      </c>
      <c r="S121" s="3">
        <f t="shared" si="29"/>
        <v>-5.8611969620784521E-2</v>
      </c>
      <c r="T121" s="3">
        <f t="shared" si="30"/>
        <v>-6.4724790642600283E-2</v>
      </c>
      <c r="U121" s="3">
        <f t="shared" si="31"/>
        <v>-4.2041555943512776E-2</v>
      </c>
      <c r="V121" s="3">
        <f t="shared" si="32"/>
        <v>-3.3137493021840214E-2</v>
      </c>
      <c r="W121" s="3">
        <f t="shared" si="33"/>
        <v>-9.4905594218772649E-3</v>
      </c>
    </row>
    <row r="122" spans="2:23">
      <c r="B122">
        <f t="shared" si="34"/>
        <v>101</v>
      </c>
      <c r="C122" s="3">
        <f t="shared" si="21"/>
        <v>132.30344513814063</v>
      </c>
      <c r="D122" s="3">
        <f t="shared" si="22"/>
        <v>181.94185910578162</v>
      </c>
      <c r="E122" s="3">
        <f t="shared" si="22"/>
        <v>216.62929557250871</v>
      </c>
      <c r="F122" s="3">
        <f t="shared" si="22"/>
        <v>236.40982841508031</v>
      </c>
      <c r="G122" s="3">
        <f t="shared" si="22"/>
        <v>241.28611294927981</v>
      </c>
      <c r="H122" s="3">
        <f t="shared" si="22"/>
        <v>231.29218720718742</v>
      </c>
      <c r="I122" s="3">
        <f t="shared" si="22"/>
        <v>206.40434578937749</v>
      </c>
      <c r="J122" s="3">
        <f t="shared" si="22"/>
        <v>166.63365255262318</v>
      </c>
      <c r="K122" s="3">
        <f t="shared" si="20"/>
        <v>111.93905213633367</v>
      </c>
      <c r="L122" s="3">
        <f t="shared" si="23"/>
        <v>42.304428692883661</v>
      </c>
      <c r="N122" s="3">
        <f t="shared" si="24"/>
        <v>-9.0283689584964577E-3</v>
      </c>
      <c r="O122" s="3">
        <f t="shared" si="25"/>
        <v>-3.1523691359780059E-2</v>
      </c>
      <c r="P122" s="3">
        <f t="shared" si="26"/>
        <v>-3.9994130127610106E-2</v>
      </c>
      <c r="Q122" s="3">
        <f t="shared" si="27"/>
        <v>-6.1572684484673346E-2</v>
      </c>
      <c r="R122" s="3">
        <f t="shared" si="28"/>
        <v>-5.5757561500314523E-2</v>
      </c>
      <c r="S122" s="3">
        <f t="shared" si="29"/>
        <v>-6.8217039223412712E-2</v>
      </c>
      <c r="T122" s="3">
        <f t="shared" si="30"/>
        <v>-5.0326762782134438E-2</v>
      </c>
      <c r="U122" s="3">
        <f t="shared" si="31"/>
        <v>-4.8931141832213143E-2</v>
      </c>
      <c r="V122" s="3">
        <f t="shared" si="32"/>
        <v>-2.5766057682687915E-2</v>
      </c>
      <c r="W122" s="3">
        <f t="shared" si="33"/>
        <v>-1.1045831007280071E-2</v>
      </c>
    </row>
    <row r="123" spans="2:23">
      <c r="B123">
        <f t="shared" si="34"/>
        <v>102</v>
      </c>
      <c r="C123" s="3">
        <f t="shared" si="21"/>
        <v>132.31395303526054</v>
      </c>
      <c r="D123" s="3">
        <f t="shared" si="22"/>
        <v>181.9663703553247</v>
      </c>
      <c r="E123" s="3">
        <f t="shared" si="22"/>
        <v>216.67584376043095</v>
      </c>
      <c r="F123" s="3">
        <f t="shared" si="22"/>
        <v>236.45770426089425</v>
      </c>
      <c r="G123" s="3">
        <f t="shared" ref="D123:J132" si="35">(G$15*F122+G$16*H122+G$17)/G$19</f>
        <v>241.35100781113385</v>
      </c>
      <c r="H123" s="3">
        <f t="shared" si="35"/>
        <v>231.34522936932865</v>
      </c>
      <c r="I123" s="3">
        <f t="shared" si="35"/>
        <v>206.46291987990531</v>
      </c>
      <c r="J123" s="3">
        <f t="shared" si="35"/>
        <v>166.6716989628556</v>
      </c>
      <c r="K123" s="3">
        <f t="shared" si="20"/>
        <v>111.96904062275343</v>
      </c>
      <c r="L123" s="3">
        <f t="shared" si="23"/>
        <v>42.313017378777886</v>
      </c>
      <c r="N123" s="3">
        <f t="shared" si="24"/>
        <v>-1.0507897119907739E-2</v>
      </c>
      <c r="O123" s="3">
        <f t="shared" si="25"/>
        <v>-2.4511249543081703E-2</v>
      </c>
      <c r="P123" s="3">
        <f t="shared" si="26"/>
        <v>-4.6548187922240913E-2</v>
      </c>
      <c r="Q123" s="3">
        <f t="shared" si="27"/>
        <v>-4.7875845813933893E-2</v>
      </c>
      <c r="R123" s="3">
        <f t="shared" si="28"/>
        <v>-6.4894861854043029E-2</v>
      </c>
      <c r="S123" s="3">
        <f t="shared" si="29"/>
        <v>-5.304216214122448E-2</v>
      </c>
      <c r="T123" s="3">
        <f t="shared" si="30"/>
        <v>-5.8574090527827138E-2</v>
      </c>
      <c r="U123" s="3">
        <f t="shared" si="31"/>
        <v>-3.8046410232425387E-2</v>
      </c>
      <c r="V123" s="3">
        <f t="shared" si="32"/>
        <v>-2.9988486419753713E-2</v>
      </c>
      <c r="W123" s="3">
        <f t="shared" si="33"/>
        <v>-8.5886858942245681E-3</v>
      </c>
    </row>
    <row r="124" spans="2:23">
      <c r="B124">
        <f t="shared" si="34"/>
        <v>103</v>
      </c>
      <c r="C124" s="3">
        <f t="shared" si="21"/>
        <v>132.3221234517749</v>
      </c>
      <c r="D124" s="3">
        <f t="shared" si="35"/>
        <v>181.99489839784576</v>
      </c>
      <c r="E124" s="3">
        <f t="shared" si="35"/>
        <v>216.71203730810947</v>
      </c>
      <c r="F124" s="3">
        <f t="shared" si="35"/>
        <v>236.51342578578237</v>
      </c>
      <c r="G124" s="3">
        <f t="shared" si="35"/>
        <v>241.40146681511146</v>
      </c>
      <c r="H124" s="3">
        <f t="shared" si="35"/>
        <v>231.40696384551956</v>
      </c>
      <c r="I124" s="3">
        <f t="shared" si="35"/>
        <v>206.50846416609212</v>
      </c>
      <c r="J124" s="3">
        <f t="shared" si="35"/>
        <v>166.71598025132937</v>
      </c>
      <c r="K124" s="3">
        <f t="shared" si="20"/>
        <v>111.99235817081673</v>
      </c>
      <c r="L124" s="3">
        <f t="shared" si="23"/>
        <v>42.323013540917806</v>
      </c>
      <c r="N124" s="3">
        <f t="shared" si="24"/>
        <v>-8.1704165143605678E-3</v>
      </c>
      <c r="O124" s="3">
        <f t="shared" si="25"/>
        <v>-2.8528042521060115E-2</v>
      </c>
      <c r="P124" s="3">
        <f t="shared" si="26"/>
        <v>-3.6193547678522009E-2</v>
      </c>
      <c r="Q124" s="3">
        <f t="shared" si="27"/>
        <v>-5.572152488812776E-2</v>
      </c>
      <c r="R124" s="3">
        <f t="shared" si="28"/>
        <v>-5.0459003977607608E-2</v>
      </c>
      <c r="S124" s="3">
        <f t="shared" si="29"/>
        <v>-6.1734476190906662E-2</v>
      </c>
      <c r="T124" s="3">
        <f t="shared" si="30"/>
        <v>-4.5544286186810723E-2</v>
      </c>
      <c r="U124" s="3">
        <f t="shared" si="31"/>
        <v>-4.4281288473769109E-2</v>
      </c>
      <c r="V124" s="3">
        <f t="shared" si="32"/>
        <v>-2.3317548063303661E-2</v>
      </c>
      <c r="W124" s="3">
        <f t="shared" si="33"/>
        <v>-9.9961621399202727E-3</v>
      </c>
    </row>
    <row r="125" spans="2:23">
      <c r="B125">
        <f t="shared" si="34"/>
        <v>104</v>
      </c>
      <c r="C125" s="3">
        <f t="shared" si="21"/>
        <v>132.33163279928192</v>
      </c>
      <c r="D125" s="3">
        <f t="shared" si="35"/>
        <v>182.0170803799422</v>
      </c>
      <c r="E125" s="3">
        <f t="shared" si="35"/>
        <v>216.75416209181407</v>
      </c>
      <c r="F125" s="3">
        <f t="shared" si="35"/>
        <v>236.55675206161047</v>
      </c>
      <c r="G125" s="3">
        <f t="shared" si="35"/>
        <v>241.46019481565096</v>
      </c>
      <c r="H125" s="3">
        <f t="shared" si="35"/>
        <v>231.45496549060178</v>
      </c>
      <c r="I125" s="3">
        <f t="shared" si="35"/>
        <v>206.56147204842446</v>
      </c>
      <c r="J125" s="3">
        <f t="shared" si="35"/>
        <v>166.75041116845443</v>
      </c>
      <c r="K125" s="3">
        <f t="shared" si="20"/>
        <v>112.0194968961236</v>
      </c>
      <c r="L125" s="3">
        <f t="shared" si="23"/>
        <v>42.330786056938912</v>
      </c>
      <c r="N125" s="3">
        <f t="shared" si="24"/>
        <v>-9.5093475070200384E-3</v>
      </c>
      <c r="O125" s="3">
        <f t="shared" si="25"/>
        <v>-2.2181982096441288E-2</v>
      </c>
      <c r="P125" s="3">
        <f t="shared" si="26"/>
        <v>-4.2124783704593938E-2</v>
      </c>
      <c r="Q125" s="3">
        <f t="shared" si="27"/>
        <v>-4.332627582809323E-2</v>
      </c>
      <c r="R125" s="3">
        <f t="shared" si="28"/>
        <v>-5.8728000539503E-2</v>
      </c>
      <c r="S125" s="3">
        <f t="shared" si="29"/>
        <v>-4.8001645082223376E-2</v>
      </c>
      <c r="T125" s="3">
        <f t="shared" si="30"/>
        <v>-5.3007882332337886E-2</v>
      </c>
      <c r="U125" s="3">
        <f t="shared" si="31"/>
        <v>-3.4430917125064298E-2</v>
      </c>
      <c r="V125" s="3">
        <f t="shared" si="32"/>
        <v>-2.713872530686956E-2</v>
      </c>
      <c r="W125" s="3">
        <f t="shared" si="33"/>
        <v>-7.7725160211059574E-3</v>
      </c>
    </row>
    <row r="126" spans="2:23">
      <c r="B126">
        <f t="shared" si="34"/>
        <v>105</v>
      </c>
      <c r="C126" s="3">
        <f t="shared" si="21"/>
        <v>132.33902679331408</v>
      </c>
      <c r="D126" s="3">
        <f t="shared" si="35"/>
        <v>182.04289744554799</v>
      </c>
      <c r="E126" s="3">
        <f t="shared" si="35"/>
        <v>216.78691622077633</v>
      </c>
      <c r="F126" s="3">
        <f t="shared" si="35"/>
        <v>236.60717845373253</v>
      </c>
      <c r="G126" s="3">
        <f t="shared" si="35"/>
        <v>241.50585877610609</v>
      </c>
      <c r="H126" s="3">
        <f t="shared" si="35"/>
        <v>231.51083343203771</v>
      </c>
      <c r="I126" s="3">
        <f t="shared" si="35"/>
        <v>206.60268832952809</v>
      </c>
      <c r="J126" s="3">
        <f t="shared" si="35"/>
        <v>166.79048447227404</v>
      </c>
      <c r="K126" s="3">
        <f t="shared" si="20"/>
        <v>112.04059861269668</v>
      </c>
      <c r="L126" s="3">
        <f t="shared" si="23"/>
        <v>42.339832298707869</v>
      </c>
      <c r="N126" s="3">
        <f t="shared" si="24"/>
        <v>-7.39399403215657E-3</v>
      </c>
      <c r="O126" s="3">
        <f t="shared" si="25"/>
        <v>-2.5817065605792777E-2</v>
      </c>
      <c r="P126" s="3">
        <f t="shared" si="26"/>
        <v>-3.2754128962267259E-2</v>
      </c>
      <c r="Q126" s="3">
        <f t="shared" si="27"/>
        <v>-5.042639212206268E-2</v>
      </c>
      <c r="R126" s="3">
        <f t="shared" si="28"/>
        <v>-4.5663960455129882E-2</v>
      </c>
      <c r="S126" s="3">
        <f t="shared" si="29"/>
        <v>-5.5867941435934654E-2</v>
      </c>
      <c r="T126" s="3">
        <f t="shared" si="30"/>
        <v>-4.1216281103629626E-2</v>
      </c>
      <c r="U126" s="3">
        <f t="shared" si="31"/>
        <v>-4.0073303819610828E-2</v>
      </c>
      <c r="V126" s="3">
        <f t="shared" si="32"/>
        <v>-2.1101716573085127E-2</v>
      </c>
      <c r="W126" s="3">
        <f t="shared" si="33"/>
        <v>-9.04624176895652E-3</v>
      </c>
    </row>
    <row r="127" spans="2:23">
      <c r="B127">
        <f t="shared" si="34"/>
        <v>106</v>
      </c>
      <c r="C127" s="3">
        <f t="shared" si="21"/>
        <v>132.34763248184933</v>
      </c>
      <c r="D127" s="3">
        <f t="shared" si="35"/>
        <v>182.06297150704523</v>
      </c>
      <c r="E127" s="3">
        <f t="shared" si="35"/>
        <v>216.82503794964023</v>
      </c>
      <c r="F127" s="3">
        <f t="shared" si="35"/>
        <v>236.64638749844121</v>
      </c>
      <c r="G127" s="3">
        <f t="shared" si="35"/>
        <v>241.55900594288514</v>
      </c>
      <c r="H127" s="3">
        <f t="shared" si="35"/>
        <v>231.55427355281711</v>
      </c>
      <c r="I127" s="3">
        <f t="shared" si="35"/>
        <v>206.65065895215585</v>
      </c>
      <c r="J127" s="3">
        <f t="shared" si="35"/>
        <v>166.8216434711124</v>
      </c>
      <c r="K127" s="3">
        <f t="shared" si="20"/>
        <v>112.06515838549096</v>
      </c>
      <c r="L127" s="3">
        <f t="shared" si="23"/>
        <v>42.346866204232228</v>
      </c>
      <c r="N127" s="3">
        <f t="shared" si="24"/>
        <v>-8.6056885352547852E-3</v>
      </c>
      <c r="O127" s="3">
        <f t="shared" si="25"/>
        <v>-2.0074061497240336E-2</v>
      </c>
      <c r="P127" s="3">
        <f t="shared" si="26"/>
        <v>-3.8121728863899307E-2</v>
      </c>
      <c r="Q127" s="3">
        <f t="shared" si="27"/>
        <v>-3.920904470868436E-2</v>
      </c>
      <c r="R127" s="3">
        <f t="shared" si="28"/>
        <v>-5.3147166779041299E-2</v>
      </c>
      <c r="S127" s="3">
        <f t="shared" si="29"/>
        <v>-4.3440120779393965E-2</v>
      </c>
      <c r="T127" s="3">
        <f t="shared" si="30"/>
        <v>-4.797062262775853E-2</v>
      </c>
      <c r="U127" s="3">
        <f t="shared" si="31"/>
        <v>-3.1158998838350271E-2</v>
      </c>
      <c r="V127" s="3">
        <f t="shared" si="32"/>
        <v>-2.4559772794276569E-2</v>
      </c>
      <c r="W127" s="3">
        <f t="shared" si="33"/>
        <v>-7.0339055243593407E-3</v>
      </c>
    </row>
    <row r="128" spans="2:23">
      <c r="B128">
        <f t="shared" si="34"/>
        <v>107</v>
      </c>
      <c r="C128" s="3">
        <f t="shared" ref="C128:C132" si="36">(C$15*C127+C$16*D127+C$17)/C$19</f>
        <v>132.35432383568175</v>
      </c>
      <c r="D128" s="3">
        <f t="shared" si="35"/>
        <v>182.08633521574475</v>
      </c>
      <c r="E128" s="3">
        <f t="shared" si="35"/>
        <v>216.85467950274324</v>
      </c>
      <c r="F128" s="3">
        <f t="shared" si="35"/>
        <v>236.69202194626268</v>
      </c>
      <c r="G128" s="3">
        <f t="shared" si="35"/>
        <v>241.60033052562918</v>
      </c>
      <c r="H128" s="3">
        <f t="shared" si="35"/>
        <v>231.60483244752049</v>
      </c>
      <c r="I128" s="3">
        <f t="shared" si="35"/>
        <v>206.68795851196475</v>
      </c>
      <c r="J128" s="3">
        <f t="shared" si="35"/>
        <v>166.8579086688234</v>
      </c>
      <c r="K128" s="3">
        <f t="shared" si="20"/>
        <v>112.0842548376723</v>
      </c>
      <c r="L128" s="3">
        <f t="shared" ref="L128:L132" si="37">(L$15*K127+L$16*L127+L$17)/L$19</f>
        <v>42.355052795163651</v>
      </c>
      <c r="N128" s="3">
        <f t="shared" ref="N128:N132" si="38">C127-C128</f>
        <v>-6.6913538324229194E-3</v>
      </c>
      <c r="O128" s="3">
        <f t="shared" ref="O128:O132" si="39">D127-D128</f>
        <v>-2.3363708699520203E-2</v>
      </c>
      <c r="P128" s="3">
        <f t="shared" ref="P128:P132" si="40">E127-E128</f>
        <v>-2.9641553103004981E-2</v>
      </c>
      <c r="Q128" s="3">
        <f t="shared" ref="Q128:Q132" si="41">F127-F128</f>
        <v>-4.5634447821470303E-2</v>
      </c>
      <c r="R128" s="3">
        <f t="shared" ref="R128:R132" si="42">G127-G128</f>
        <v>-4.1324582744039162E-2</v>
      </c>
      <c r="S128" s="3">
        <f t="shared" ref="S128:S132" si="43">H127-H128</f>
        <v>-5.0558894703385704E-2</v>
      </c>
      <c r="T128" s="3">
        <f t="shared" ref="T128:T132" si="44">I127-I128</f>
        <v>-3.729955980890054E-2</v>
      </c>
      <c r="U128" s="3">
        <f t="shared" ref="U128:U132" si="45">J127-J128</f>
        <v>-3.6265197711003339E-2</v>
      </c>
      <c r="V128" s="3">
        <f t="shared" ref="V128:V132" si="46">K127-K128</f>
        <v>-1.9096452181344148E-2</v>
      </c>
      <c r="W128" s="3">
        <f t="shared" ref="W128:W132" si="47">L127-L128</f>
        <v>-8.1865909314231544E-3</v>
      </c>
    </row>
    <row r="129" spans="2:23">
      <c r="B129">
        <f t="shared" si="34"/>
        <v>108</v>
      </c>
      <c r="C129" s="3">
        <f t="shared" si="36"/>
        <v>132.36211173858158</v>
      </c>
      <c r="D129" s="3">
        <f t="shared" si="35"/>
        <v>182.10450166921248</v>
      </c>
      <c r="E129" s="3">
        <f t="shared" si="35"/>
        <v>216.88917858100373</v>
      </c>
      <c r="F129" s="3">
        <f t="shared" si="35"/>
        <v>236.72750501418622</v>
      </c>
      <c r="G129" s="3">
        <f t="shared" si="35"/>
        <v>241.64842719689156</v>
      </c>
      <c r="H129" s="3">
        <f t="shared" si="35"/>
        <v>231.64414451879696</v>
      </c>
      <c r="I129" s="3">
        <f t="shared" si="35"/>
        <v>206.73137055817196</v>
      </c>
      <c r="J129" s="3">
        <f t="shared" si="35"/>
        <v>166.88610667481851</v>
      </c>
      <c r="K129" s="3">
        <f t="shared" si="20"/>
        <v>112.10648073199353</v>
      </c>
      <c r="L129" s="3">
        <f t="shared" si="37"/>
        <v>42.361418279224104</v>
      </c>
      <c r="N129" s="3">
        <f t="shared" si="38"/>
        <v>-7.7879028998211197E-3</v>
      </c>
      <c r="O129" s="3">
        <f t="shared" si="39"/>
        <v>-1.8166453467728161E-2</v>
      </c>
      <c r="P129" s="3">
        <f t="shared" si="40"/>
        <v>-3.4499078260495253E-2</v>
      </c>
      <c r="Q129" s="3">
        <f t="shared" si="41"/>
        <v>-3.5483067923536282E-2</v>
      </c>
      <c r="R129" s="3">
        <f t="shared" si="42"/>
        <v>-4.8096671262385371E-2</v>
      </c>
      <c r="S129" s="3">
        <f t="shared" si="43"/>
        <v>-3.9312071276469851E-2</v>
      </c>
      <c r="T129" s="3">
        <f t="shared" si="44"/>
        <v>-4.3412046207208732E-2</v>
      </c>
      <c r="U129" s="3">
        <f t="shared" si="45"/>
        <v>-2.8198005995108133E-2</v>
      </c>
      <c r="V129" s="3">
        <f t="shared" si="46"/>
        <v>-2.2225894321223905E-2</v>
      </c>
      <c r="W129" s="3">
        <f t="shared" si="47"/>
        <v>-6.3654840604527863E-3</v>
      </c>
    </row>
    <row r="130" spans="2:23">
      <c r="B130">
        <f t="shared" si="34"/>
        <v>109</v>
      </c>
      <c r="C130" s="3">
        <f t="shared" si="36"/>
        <v>132.36816722307083</v>
      </c>
      <c r="D130" s="3">
        <f t="shared" si="35"/>
        <v>182.12564515979267</v>
      </c>
      <c r="E130" s="3">
        <f t="shared" si="35"/>
        <v>216.91600334169934</v>
      </c>
      <c r="F130" s="3">
        <f t="shared" si="35"/>
        <v>236.76880288894765</v>
      </c>
      <c r="G130" s="3">
        <f t="shared" si="35"/>
        <v>241.68582476649158</v>
      </c>
      <c r="H130" s="3">
        <f t="shared" si="35"/>
        <v>231.68989887753173</v>
      </c>
      <c r="I130" s="3">
        <f t="shared" si="35"/>
        <v>206.76512559680774</v>
      </c>
      <c r="J130" s="3">
        <f t="shared" si="35"/>
        <v>166.91892564508274</v>
      </c>
      <c r="K130" s="3">
        <f t="shared" si="20"/>
        <v>112.1237624770213</v>
      </c>
      <c r="L130" s="3">
        <f t="shared" si="37"/>
        <v>42.368826910664509</v>
      </c>
      <c r="N130" s="3">
        <f t="shared" si="38"/>
        <v>-6.0554844892521942E-3</v>
      </c>
      <c r="O130" s="3">
        <f t="shared" si="39"/>
        <v>-2.1143490580186608E-2</v>
      </c>
      <c r="P130" s="3">
        <f t="shared" si="40"/>
        <v>-2.68247606956038E-2</v>
      </c>
      <c r="Q130" s="3">
        <f t="shared" si="41"/>
        <v>-4.1297874761426101E-2</v>
      </c>
      <c r="R130" s="3">
        <f t="shared" si="42"/>
        <v>-3.7397569600017277E-2</v>
      </c>
      <c r="S130" s="3">
        <f t="shared" si="43"/>
        <v>-4.575435873476863E-2</v>
      </c>
      <c r="T130" s="3">
        <f t="shared" si="44"/>
        <v>-3.3755038635774781E-2</v>
      </c>
      <c r="U130" s="3">
        <f t="shared" si="45"/>
        <v>-3.2818970264230529E-2</v>
      </c>
      <c r="V130" s="3">
        <f t="shared" si="46"/>
        <v>-1.7281745027773354E-2</v>
      </c>
      <c r="W130" s="3">
        <f t="shared" si="47"/>
        <v>-7.4086314404055997E-3</v>
      </c>
    </row>
    <row r="131" spans="2:23">
      <c r="B131">
        <f t="shared" si="34"/>
        <v>110</v>
      </c>
      <c r="C131" s="3">
        <f t="shared" si="36"/>
        <v>132.37521505326421</v>
      </c>
      <c r="D131" s="3">
        <f t="shared" si="35"/>
        <v>182.1420852823851</v>
      </c>
      <c r="E131" s="3">
        <f t="shared" si="35"/>
        <v>216.94722402437014</v>
      </c>
      <c r="F131" s="3">
        <f t="shared" si="35"/>
        <v>236.80091405409544</v>
      </c>
      <c r="G131" s="3">
        <f t="shared" si="35"/>
        <v>241.72935088323968</v>
      </c>
      <c r="H131" s="3">
        <f t="shared" si="35"/>
        <v>231.72547518164967</v>
      </c>
      <c r="I131" s="3">
        <f t="shared" si="35"/>
        <v>206.80441226130722</v>
      </c>
      <c r="J131" s="3">
        <f t="shared" si="35"/>
        <v>166.94444403691449</v>
      </c>
      <c r="K131" s="3">
        <f t="shared" si="20"/>
        <v>112.14387627787363</v>
      </c>
      <c r="L131" s="3">
        <f t="shared" si="37"/>
        <v>42.374587492340432</v>
      </c>
      <c r="N131" s="3">
        <f t="shared" si="38"/>
        <v>-7.0478301933860621E-3</v>
      </c>
      <c r="O131" s="3">
        <f t="shared" si="39"/>
        <v>-1.6440122592427997E-2</v>
      </c>
      <c r="P131" s="3">
        <f t="shared" si="40"/>
        <v>-3.1220682670806355E-2</v>
      </c>
      <c r="Q131" s="3">
        <f t="shared" si="41"/>
        <v>-3.2111165147796328E-2</v>
      </c>
      <c r="R131" s="3">
        <f t="shared" si="42"/>
        <v>-4.3526116748097365E-2</v>
      </c>
      <c r="S131" s="3">
        <f t="shared" si="43"/>
        <v>-3.5576304117938662E-2</v>
      </c>
      <c r="T131" s="3">
        <f t="shared" si="44"/>
        <v>-3.9286664499485369E-2</v>
      </c>
      <c r="U131" s="3">
        <f t="shared" si="45"/>
        <v>-2.5518391831752751E-2</v>
      </c>
      <c r="V131" s="3">
        <f t="shared" si="46"/>
        <v>-2.0113800852328723E-2</v>
      </c>
      <c r="W131" s="3">
        <f t="shared" si="47"/>
        <v>-5.7605816759220829E-3</v>
      </c>
    </row>
    <row r="132" spans="2:23">
      <c r="B132">
        <f t="shared" si="34"/>
        <v>111</v>
      </c>
      <c r="C132" s="3">
        <f t="shared" si="36"/>
        <v>132.38069509412836</v>
      </c>
      <c r="D132" s="3">
        <f t="shared" si="35"/>
        <v>182.16121953881716</v>
      </c>
      <c r="E132" s="3">
        <f t="shared" si="35"/>
        <v>216.97149966824028</v>
      </c>
      <c r="F132" s="3">
        <f t="shared" si="35"/>
        <v>236.83828745380492</v>
      </c>
      <c r="G132" s="3">
        <f t="shared" si="35"/>
        <v>241.76319461787259</v>
      </c>
      <c r="H132" s="3">
        <f t="shared" si="35"/>
        <v>231.76688157227346</v>
      </c>
      <c r="I132" s="3">
        <f t="shared" si="35"/>
        <v>206.83495960928209</v>
      </c>
      <c r="J132" s="3">
        <f t="shared" si="35"/>
        <v>166.97414426959043</v>
      </c>
      <c r="K132" s="3">
        <f t="shared" si="20"/>
        <v>112.15951576462747</v>
      </c>
      <c r="L132" s="3">
        <f t="shared" si="37"/>
        <v>42.381292092624541</v>
      </c>
      <c r="N132" s="3">
        <f t="shared" si="38"/>
        <v>-5.4800408641426657E-3</v>
      </c>
      <c r="O132" s="3">
        <f t="shared" si="39"/>
        <v>-1.9134256432067787E-2</v>
      </c>
      <c r="P132" s="3">
        <f t="shared" si="40"/>
        <v>-2.4275643870140584E-2</v>
      </c>
      <c r="Q132" s="3">
        <f t="shared" si="41"/>
        <v>-3.7373399709480282E-2</v>
      </c>
      <c r="R132" s="3">
        <f t="shared" si="42"/>
        <v>-3.3843734632910127E-2</v>
      </c>
      <c r="S132" s="3">
        <f t="shared" si="43"/>
        <v>-4.1406390623791367E-2</v>
      </c>
      <c r="T132" s="3">
        <f t="shared" si="44"/>
        <v>-3.0547347974874128E-2</v>
      </c>
      <c r="U132" s="3">
        <f t="shared" si="45"/>
        <v>-2.9700232675935467E-2</v>
      </c>
      <c r="V132" s="3">
        <f t="shared" si="46"/>
        <v>-1.563948675384097E-2</v>
      </c>
      <c r="W132" s="3">
        <f t="shared" si="47"/>
        <v>-6.7046002841095742E-3</v>
      </c>
    </row>
  </sheetData>
  <mergeCells count="1">
    <mergeCell ref="N1:O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AB51"/>
  <sheetViews>
    <sheetView topLeftCell="I1" workbookViewId="0">
      <selection activeCell="P20" sqref="P20"/>
    </sheetView>
  </sheetViews>
  <sheetFormatPr defaultRowHeight="15"/>
  <cols>
    <col min="1" max="1" width="4.140625" customWidth="1"/>
    <col min="2" max="2" width="40.5703125" bestFit="1" customWidth="1"/>
    <col min="15" max="15" width="7.85546875" customWidth="1"/>
  </cols>
  <sheetData>
    <row r="1" spans="2:15" ht="15.75" thickBot="1">
      <c r="N1" s="18" t="s">
        <v>19</v>
      </c>
      <c r="O1" s="19"/>
    </row>
    <row r="2" spans="2:15" ht="15.75" thickBot="1">
      <c r="B2" t="s">
        <v>0</v>
      </c>
      <c r="C2" s="1">
        <v>5</v>
      </c>
      <c r="N2" s="5" t="s">
        <v>21</v>
      </c>
      <c r="O2" s="5" t="s">
        <v>20</v>
      </c>
    </row>
    <row r="3" spans="2:15">
      <c r="B3" t="s">
        <v>1</v>
      </c>
      <c r="C3" s="1">
        <v>10</v>
      </c>
      <c r="N3" s="8">
        <v>0</v>
      </c>
      <c r="O3" s="9">
        <f>$C$14+((EXP(($C$11*$C$9*N3)/$C$10)-1)/(EXP(($C$11*$C$9*$C$2)/$C$10)-1))*($L$14-$C$14)</f>
        <v>10</v>
      </c>
    </row>
    <row r="4" spans="2:15">
      <c r="B4" t="s">
        <v>2</v>
      </c>
      <c r="C4">
        <f>C2/C3</f>
        <v>0.5</v>
      </c>
      <c r="N4" s="10">
        <f>N3+0.5</f>
        <v>0.5</v>
      </c>
      <c r="O4" s="11">
        <f t="shared" ref="O4:O13" si="0">$C$14+((EXP(($C$11*$C$9*N4)/$C$10)-1)/(EXP(($C$11*$C$9*$C$2)/$C$10)-1))*($L$14-$C$14)</f>
        <v>9.917414644422724</v>
      </c>
    </row>
    <row r="5" spans="2:15">
      <c r="B5" t="s">
        <v>3</v>
      </c>
      <c r="C5">
        <v>1</v>
      </c>
      <c r="D5">
        <f>C5+1</f>
        <v>2</v>
      </c>
      <c r="E5">
        <f t="shared" ref="E5:L5" si="1">D5+1</f>
        <v>3</v>
      </c>
      <c r="F5">
        <f t="shared" si="1"/>
        <v>4</v>
      </c>
      <c r="G5">
        <f t="shared" si="1"/>
        <v>5</v>
      </c>
      <c r="H5">
        <f t="shared" si="1"/>
        <v>6</v>
      </c>
      <c r="I5">
        <f t="shared" si="1"/>
        <v>7</v>
      </c>
      <c r="J5">
        <f t="shared" si="1"/>
        <v>8</v>
      </c>
      <c r="K5">
        <f t="shared" si="1"/>
        <v>9</v>
      </c>
      <c r="L5">
        <f t="shared" si="1"/>
        <v>10</v>
      </c>
      <c r="N5" s="10">
        <f t="shared" ref="N5:N13" si="2">N4+0.5</f>
        <v>1</v>
      </c>
      <c r="O5" s="11">
        <f t="shared" si="0"/>
        <v>9.7942117713090564</v>
      </c>
    </row>
    <row r="6" spans="2:15">
      <c r="B6" t="s">
        <v>4</v>
      </c>
      <c r="C6">
        <f>C4/2</f>
        <v>0.25</v>
      </c>
      <c r="D6">
        <f>C6+$C$4</f>
        <v>0.75</v>
      </c>
      <c r="E6">
        <f t="shared" ref="E6:L7" si="3">D6+$C$4</f>
        <v>1.25</v>
      </c>
      <c r="F6">
        <f t="shared" si="3"/>
        <v>1.75</v>
      </c>
      <c r="G6">
        <f t="shared" si="3"/>
        <v>2.25</v>
      </c>
      <c r="H6">
        <f t="shared" si="3"/>
        <v>2.75</v>
      </c>
      <c r="I6">
        <f t="shared" si="3"/>
        <v>3.25</v>
      </c>
      <c r="J6">
        <f t="shared" si="3"/>
        <v>3.75</v>
      </c>
      <c r="K6">
        <f t="shared" si="3"/>
        <v>4.25</v>
      </c>
      <c r="L6">
        <f t="shared" si="3"/>
        <v>4.75</v>
      </c>
      <c r="N6" s="10">
        <f t="shared" si="2"/>
        <v>1.5</v>
      </c>
      <c r="O6" s="11">
        <f t="shared" si="0"/>
        <v>9.6104146823777228</v>
      </c>
    </row>
    <row r="7" spans="2:15">
      <c r="B7" t="s">
        <v>8</v>
      </c>
      <c r="C7">
        <f>0</f>
        <v>0</v>
      </c>
      <c r="D7">
        <f>C7+$C$4</f>
        <v>0.5</v>
      </c>
      <c r="E7">
        <f t="shared" si="3"/>
        <v>1</v>
      </c>
      <c r="F7">
        <f t="shared" si="3"/>
        <v>1.5</v>
      </c>
      <c r="G7">
        <f t="shared" si="3"/>
        <v>2</v>
      </c>
      <c r="H7">
        <f t="shared" si="3"/>
        <v>2.5</v>
      </c>
      <c r="I7">
        <f t="shared" si="3"/>
        <v>3</v>
      </c>
      <c r="J7">
        <f t="shared" si="3"/>
        <v>3.5</v>
      </c>
      <c r="K7">
        <f t="shared" si="3"/>
        <v>4</v>
      </c>
      <c r="L7">
        <f t="shared" si="3"/>
        <v>4.5</v>
      </c>
      <c r="N7" s="10">
        <f t="shared" si="2"/>
        <v>2</v>
      </c>
      <c r="O7" s="11">
        <f>$C$14+((EXP(($C$11*$C$9*N7)/$C$10)-1)/(EXP(($C$11*$C$9*$C$2)/$C$10)-1))*($L$14-$C$14)</f>
        <v>9.3362216457553924</v>
      </c>
    </row>
    <row r="8" spans="2:15">
      <c r="B8" t="s">
        <v>9</v>
      </c>
      <c r="C8">
        <f>C7+$C$4</f>
        <v>0.5</v>
      </c>
      <c r="D8">
        <f t="shared" ref="D8:L8" si="4">D7+$C$4</f>
        <v>1</v>
      </c>
      <c r="E8">
        <f t="shared" si="4"/>
        <v>1.5</v>
      </c>
      <c r="F8">
        <f t="shared" si="4"/>
        <v>2</v>
      </c>
      <c r="G8">
        <f t="shared" si="4"/>
        <v>2.5</v>
      </c>
      <c r="H8">
        <f t="shared" si="4"/>
        <v>3</v>
      </c>
      <c r="I8">
        <f t="shared" si="4"/>
        <v>3.5</v>
      </c>
      <c r="J8">
        <f t="shared" si="4"/>
        <v>4</v>
      </c>
      <c r="K8">
        <f t="shared" si="4"/>
        <v>4.5</v>
      </c>
      <c r="L8">
        <f t="shared" si="4"/>
        <v>5</v>
      </c>
      <c r="N8" s="10">
        <f t="shared" si="2"/>
        <v>2.5</v>
      </c>
      <c r="O8" s="11">
        <f t="shared" si="0"/>
        <v>8.9271737018009425</v>
      </c>
    </row>
    <row r="9" spans="2:15">
      <c r="B9" t="s">
        <v>24</v>
      </c>
      <c r="C9" s="1">
        <v>4.0000000000000002E-4</v>
      </c>
      <c r="D9" s="1">
        <f>C9</f>
        <v>4.0000000000000002E-4</v>
      </c>
      <c r="E9" s="1">
        <f t="shared" ref="E9:L9" si="5">D9</f>
        <v>4.0000000000000002E-4</v>
      </c>
      <c r="F9" s="1">
        <f t="shared" si="5"/>
        <v>4.0000000000000002E-4</v>
      </c>
      <c r="G9" s="1">
        <f t="shared" si="5"/>
        <v>4.0000000000000002E-4</v>
      </c>
      <c r="H9" s="1">
        <f t="shared" si="5"/>
        <v>4.0000000000000002E-4</v>
      </c>
      <c r="I9" s="1">
        <f t="shared" si="5"/>
        <v>4.0000000000000002E-4</v>
      </c>
      <c r="J9" s="1">
        <f t="shared" si="5"/>
        <v>4.0000000000000002E-4</v>
      </c>
      <c r="K9" s="1">
        <f t="shared" si="5"/>
        <v>4.0000000000000002E-4</v>
      </c>
      <c r="L9" s="1">
        <f t="shared" si="5"/>
        <v>4.0000000000000002E-4</v>
      </c>
      <c r="N9" s="10">
        <f t="shared" si="2"/>
        <v>3</v>
      </c>
      <c r="O9" s="11">
        <f t="shared" si="0"/>
        <v>8.3169458764903101</v>
      </c>
    </row>
    <row r="10" spans="2:15">
      <c r="B10" t="s">
        <v>22</v>
      </c>
      <c r="C10" s="1">
        <v>0.5</v>
      </c>
      <c r="N10" s="10">
        <f t="shared" si="2"/>
        <v>3.5</v>
      </c>
      <c r="O10" s="11">
        <f t="shared" si="0"/>
        <v>7.406592935503987</v>
      </c>
    </row>
    <row r="11" spans="2:15">
      <c r="B11" t="s">
        <v>23</v>
      </c>
      <c r="C11" s="1">
        <v>1000</v>
      </c>
      <c r="N11" s="10">
        <f t="shared" si="2"/>
        <v>4</v>
      </c>
      <c r="O11" s="11">
        <f t="shared" si="0"/>
        <v>6.0485059345702243</v>
      </c>
    </row>
    <row r="12" spans="2:15">
      <c r="B12" t="s">
        <v>25</v>
      </c>
      <c r="C12" s="14">
        <f>C11*C9</f>
        <v>0.4</v>
      </c>
      <c r="N12" s="10">
        <f t="shared" si="2"/>
        <v>4.5</v>
      </c>
      <c r="O12" s="11">
        <f t="shared" si="0"/>
        <v>4.0224782050316756</v>
      </c>
    </row>
    <row r="13" spans="2:15" ht="15.75" thickBot="1">
      <c r="B13" t="s">
        <v>26</v>
      </c>
      <c r="C13">
        <f>C10/C4</f>
        <v>1</v>
      </c>
      <c r="N13" s="12">
        <f t="shared" si="2"/>
        <v>5</v>
      </c>
      <c r="O13" s="13">
        <f t="shared" si="0"/>
        <v>1</v>
      </c>
    </row>
    <row r="14" spans="2:15">
      <c r="B14" t="s">
        <v>13</v>
      </c>
      <c r="C14" s="1">
        <v>10</v>
      </c>
      <c r="L14" s="1">
        <v>1</v>
      </c>
    </row>
    <row r="15" spans="2:15">
      <c r="B15" t="s">
        <v>10</v>
      </c>
      <c r="C15">
        <v>0</v>
      </c>
      <c r="D15">
        <f>$C$13+$C$12/2</f>
        <v>1.2</v>
      </c>
      <c r="E15">
        <f t="shared" ref="E15:L15" si="6">$C$13+$C$12/2</f>
        <v>1.2</v>
      </c>
      <c r="F15">
        <f t="shared" si="6"/>
        <v>1.2</v>
      </c>
      <c r="G15">
        <f t="shared" si="6"/>
        <v>1.2</v>
      </c>
      <c r="H15">
        <f t="shared" si="6"/>
        <v>1.2</v>
      </c>
      <c r="I15">
        <f t="shared" si="6"/>
        <v>1.2</v>
      </c>
      <c r="J15">
        <f t="shared" si="6"/>
        <v>1.2</v>
      </c>
      <c r="K15">
        <f t="shared" si="6"/>
        <v>1.2</v>
      </c>
      <c r="L15">
        <f t="shared" si="6"/>
        <v>1.2</v>
      </c>
    </row>
    <row r="16" spans="2:15">
      <c r="B16" t="s">
        <v>11</v>
      </c>
      <c r="C16">
        <f>$C$13-$C$12/2</f>
        <v>0.8</v>
      </c>
      <c r="D16">
        <f>$C$13-$C$12/2</f>
        <v>0.8</v>
      </c>
      <c r="E16">
        <f>$C$13-$C$12/2</f>
        <v>0.8</v>
      </c>
      <c r="F16">
        <f t="shared" ref="F16:K16" si="7">$C$13-$C$12/2</f>
        <v>0.8</v>
      </c>
      <c r="G16">
        <f t="shared" si="7"/>
        <v>0.8</v>
      </c>
      <c r="H16">
        <f t="shared" si="7"/>
        <v>0.8</v>
      </c>
      <c r="I16">
        <f t="shared" si="7"/>
        <v>0.8</v>
      </c>
      <c r="J16">
        <f t="shared" si="7"/>
        <v>0.8</v>
      </c>
      <c r="K16">
        <f t="shared" si="7"/>
        <v>0.8</v>
      </c>
      <c r="L16">
        <v>0</v>
      </c>
    </row>
    <row r="17" spans="2:28">
      <c r="B17" t="s">
        <v>15</v>
      </c>
      <c r="C17" s="2">
        <f>(2*$C$13+$C$12)*C14</f>
        <v>24</v>
      </c>
      <c r="D17" s="4"/>
      <c r="E17" s="4"/>
      <c r="F17" s="4"/>
      <c r="G17" s="4"/>
      <c r="H17" s="4"/>
      <c r="I17" s="4"/>
      <c r="J17" s="4"/>
      <c r="K17" s="4"/>
      <c r="L17" s="2">
        <f>(2*$C$13+$C$12)*L14</f>
        <v>2.4</v>
      </c>
    </row>
    <row r="18" spans="2:28">
      <c r="B18" t="s">
        <v>14</v>
      </c>
      <c r="C18" s="2">
        <f>-(2*$C$13+$C$12)</f>
        <v>-2.4</v>
      </c>
      <c r="D18" s="1"/>
      <c r="E18" s="1"/>
      <c r="F18" s="1"/>
      <c r="G18" s="1"/>
      <c r="H18" s="1"/>
      <c r="I18" s="1"/>
      <c r="J18" s="1"/>
      <c r="K18" s="1"/>
      <c r="L18" s="2">
        <f>-(2*$C$13+$C$12)</f>
        <v>-2.4</v>
      </c>
    </row>
    <row r="19" spans="2:28">
      <c r="B19" t="s">
        <v>12</v>
      </c>
      <c r="C19">
        <f>C15+C16+($C$12-$C$12)-C18</f>
        <v>3.2</v>
      </c>
      <c r="D19">
        <f>D15+D16</f>
        <v>2</v>
      </c>
      <c r="E19">
        <f t="shared" ref="E19:J19" si="8">E15+E16</f>
        <v>2</v>
      </c>
      <c r="F19">
        <f t="shared" si="8"/>
        <v>2</v>
      </c>
      <c r="G19">
        <f t="shared" si="8"/>
        <v>2</v>
      </c>
      <c r="H19">
        <f t="shared" si="8"/>
        <v>2</v>
      </c>
      <c r="I19">
        <f t="shared" si="8"/>
        <v>2</v>
      </c>
      <c r="J19">
        <f t="shared" si="8"/>
        <v>2</v>
      </c>
      <c r="K19">
        <f>K15+K16</f>
        <v>2</v>
      </c>
      <c r="L19">
        <f>L15+L16+($C$12-$C$12)-L18</f>
        <v>3.5999999999999996</v>
      </c>
    </row>
    <row r="21" spans="2:28">
      <c r="B21" t="s">
        <v>16</v>
      </c>
      <c r="C21">
        <f>C14</f>
        <v>10</v>
      </c>
      <c r="D21" s="1">
        <v>9</v>
      </c>
      <c r="E21" s="1">
        <v>8</v>
      </c>
      <c r="F21" s="1">
        <v>7</v>
      </c>
      <c r="G21" s="1">
        <v>6</v>
      </c>
      <c r="H21" s="1">
        <v>5</v>
      </c>
      <c r="I21" s="1">
        <v>4</v>
      </c>
      <c r="J21" s="1">
        <v>3</v>
      </c>
      <c r="K21" s="1">
        <v>2</v>
      </c>
      <c r="L21">
        <f>L14</f>
        <v>1</v>
      </c>
    </row>
    <row r="22" spans="2:28">
      <c r="B22">
        <v>1</v>
      </c>
      <c r="C22" s="3">
        <f>(C$15*C21+C$16*D21+C$17)/C$19</f>
        <v>9.75</v>
      </c>
      <c r="D22" s="3">
        <f>(D$15*C21+D$16*E21)/D$19</f>
        <v>9.1999999999999993</v>
      </c>
      <c r="E22" s="3">
        <f t="shared" ref="E22:K37" si="9">(E$15*D21+E$16*F21)/E$19</f>
        <v>8.1999999999999993</v>
      </c>
      <c r="F22" s="3">
        <f t="shared" si="9"/>
        <v>7.2</v>
      </c>
      <c r="G22" s="3">
        <f t="shared" si="9"/>
        <v>6.2</v>
      </c>
      <c r="H22" s="3">
        <f t="shared" si="9"/>
        <v>5.1999999999999993</v>
      </c>
      <c r="I22" s="3">
        <f t="shared" si="9"/>
        <v>4.2</v>
      </c>
      <c r="J22" s="3">
        <f t="shared" si="9"/>
        <v>3.2</v>
      </c>
      <c r="K22" s="3">
        <f t="shared" si="9"/>
        <v>2.1999999999999997</v>
      </c>
      <c r="L22" s="3">
        <f>(L$15*K21+L$16*L21+L$17)/L$19</f>
        <v>1.3333333333333335</v>
      </c>
      <c r="N22" s="3">
        <f>C21-C22</f>
        <v>0.25</v>
      </c>
      <c r="O22" s="3">
        <f t="shared" ref="O22:W37" si="10">D21-D22</f>
        <v>-0.19999999999999929</v>
      </c>
      <c r="P22" s="3">
        <f t="shared" si="10"/>
        <v>-0.19999999999999929</v>
      </c>
      <c r="Q22" s="3">
        <f t="shared" si="10"/>
        <v>-0.20000000000000018</v>
      </c>
      <c r="R22" s="3">
        <f t="shared" si="10"/>
        <v>-0.20000000000000018</v>
      </c>
      <c r="S22" s="3">
        <f t="shared" si="10"/>
        <v>-0.19999999999999929</v>
      </c>
      <c r="T22" s="3">
        <f t="shared" si="10"/>
        <v>-0.20000000000000018</v>
      </c>
      <c r="U22" s="3">
        <f t="shared" si="10"/>
        <v>-0.20000000000000018</v>
      </c>
      <c r="V22" s="3">
        <f t="shared" si="10"/>
        <v>-0.19999999999999973</v>
      </c>
      <c r="W22" s="3">
        <f>L21-L22</f>
        <v>-0.33333333333333348</v>
      </c>
      <c r="X22" s="3"/>
      <c r="Y22" s="3"/>
      <c r="Z22" s="3"/>
      <c r="AA22" s="3"/>
      <c r="AB22" s="3"/>
    </row>
    <row r="23" spans="2:28">
      <c r="B23">
        <f>B22+1</f>
        <v>2</v>
      </c>
      <c r="C23" s="3">
        <f t="shared" ref="C23:C51" si="11">(C$15*C22+C$16*D22+C$17)/C$19</f>
        <v>9.7999999999999989</v>
      </c>
      <c r="D23" s="3">
        <f t="shared" ref="D23:K51" si="12">(D$15*C22+D$16*E22)/D$19</f>
        <v>9.129999999999999</v>
      </c>
      <c r="E23" s="3">
        <f t="shared" si="9"/>
        <v>8.4</v>
      </c>
      <c r="F23" s="3">
        <f t="shared" si="9"/>
        <v>7.3999999999999995</v>
      </c>
      <c r="G23" s="3">
        <f t="shared" si="9"/>
        <v>6.4</v>
      </c>
      <c r="H23" s="3">
        <f t="shared" si="9"/>
        <v>5.4</v>
      </c>
      <c r="I23" s="3">
        <f t="shared" si="9"/>
        <v>4.4000000000000004</v>
      </c>
      <c r="J23" s="3">
        <f t="shared" si="9"/>
        <v>3.4</v>
      </c>
      <c r="K23" s="3">
        <f t="shared" si="9"/>
        <v>2.4533333333333331</v>
      </c>
      <c r="L23" s="3">
        <f t="shared" ref="L23:L51" si="13">(L$15*K22+L$16*L22+L$17)/L$19</f>
        <v>1.4</v>
      </c>
      <c r="N23" s="3">
        <f t="shared" ref="N23:W45" si="14">C22-C23</f>
        <v>-4.9999999999998934E-2</v>
      </c>
      <c r="O23" s="3">
        <f t="shared" si="10"/>
        <v>7.0000000000000284E-2</v>
      </c>
      <c r="P23" s="3">
        <f t="shared" si="10"/>
        <v>-0.20000000000000107</v>
      </c>
      <c r="Q23" s="3">
        <f t="shared" si="10"/>
        <v>-0.19999999999999929</v>
      </c>
      <c r="R23" s="3">
        <f t="shared" si="10"/>
        <v>-0.20000000000000018</v>
      </c>
      <c r="S23" s="3">
        <f t="shared" si="10"/>
        <v>-0.20000000000000107</v>
      </c>
      <c r="T23" s="3">
        <f t="shared" si="10"/>
        <v>-0.20000000000000018</v>
      </c>
      <c r="U23" s="3">
        <f t="shared" si="10"/>
        <v>-0.19999999999999973</v>
      </c>
      <c r="V23" s="3">
        <f t="shared" si="10"/>
        <v>-0.25333333333333341</v>
      </c>
      <c r="W23" s="3">
        <f t="shared" si="10"/>
        <v>-6.666666666666643E-2</v>
      </c>
    </row>
    <row r="24" spans="2:28">
      <c r="B24">
        <f t="shared" ref="B24:B51" si="15">B23+1</f>
        <v>3</v>
      </c>
      <c r="C24" s="3">
        <f t="shared" si="11"/>
        <v>9.7824999999999989</v>
      </c>
      <c r="D24" s="3">
        <f t="shared" si="12"/>
        <v>9.2399999999999984</v>
      </c>
      <c r="E24" s="3">
        <f t="shared" si="9"/>
        <v>8.4379999999999988</v>
      </c>
      <c r="F24" s="3">
        <f t="shared" si="9"/>
        <v>7.6000000000000005</v>
      </c>
      <c r="G24" s="3">
        <f t="shared" si="9"/>
        <v>6.6</v>
      </c>
      <c r="H24" s="3">
        <f t="shared" si="9"/>
        <v>5.6</v>
      </c>
      <c r="I24" s="3">
        <f t="shared" si="9"/>
        <v>4.6000000000000005</v>
      </c>
      <c r="J24" s="3">
        <f t="shared" si="9"/>
        <v>3.6213333333333333</v>
      </c>
      <c r="K24" s="3">
        <f t="shared" si="9"/>
        <v>2.6</v>
      </c>
      <c r="L24" s="3">
        <f t="shared" si="13"/>
        <v>1.4844444444444445</v>
      </c>
      <c r="N24" s="3">
        <f t="shared" si="14"/>
        <v>1.7500000000000071E-2</v>
      </c>
      <c r="O24" s="3">
        <f t="shared" si="10"/>
        <v>-0.10999999999999943</v>
      </c>
      <c r="P24" s="3">
        <f t="shared" si="10"/>
        <v>-3.7999999999998479E-2</v>
      </c>
      <c r="Q24" s="3">
        <f t="shared" si="10"/>
        <v>-0.20000000000000107</v>
      </c>
      <c r="R24" s="3">
        <f t="shared" si="10"/>
        <v>-0.19999999999999929</v>
      </c>
      <c r="S24" s="3">
        <f t="shared" si="10"/>
        <v>-0.19999999999999929</v>
      </c>
      <c r="T24" s="3">
        <f t="shared" si="10"/>
        <v>-0.20000000000000018</v>
      </c>
      <c r="U24" s="3">
        <f t="shared" si="10"/>
        <v>-0.22133333333333338</v>
      </c>
      <c r="V24" s="3">
        <f t="shared" si="10"/>
        <v>-0.14666666666666694</v>
      </c>
      <c r="W24" s="3">
        <f t="shared" si="10"/>
        <v>-8.4444444444444544E-2</v>
      </c>
    </row>
    <row r="25" spans="2:28">
      <c r="B25">
        <f t="shared" si="15"/>
        <v>4</v>
      </c>
      <c r="C25" s="3">
        <f t="shared" si="11"/>
        <v>9.8099999999999987</v>
      </c>
      <c r="D25" s="3">
        <f t="shared" si="12"/>
        <v>9.2446999999999981</v>
      </c>
      <c r="E25" s="3">
        <f t="shared" si="9"/>
        <v>8.5839999999999996</v>
      </c>
      <c r="F25" s="3">
        <f t="shared" si="9"/>
        <v>7.7027999999999999</v>
      </c>
      <c r="G25" s="3">
        <f t="shared" si="9"/>
        <v>6.8000000000000007</v>
      </c>
      <c r="H25" s="3">
        <f t="shared" si="9"/>
        <v>5.8</v>
      </c>
      <c r="I25" s="3">
        <f t="shared" si="9"/>
        <v>4.8085333333333331</v>
      </c>
      <c r="J25" s="3">
        <f t="shared" si="9"/>
        <v>3.8000000000000003</v>
      </c>
      <c r="K25" s="3">
        <f t="shared" si="9"/>
        <v>2.766577777777778</v>
      </c>
      <c r="L25" s="3">
        <f t="shared" si="13"/>
        <v>1.5333333333333334</v>
      </c>
      <c r="N25" s="3">
        <f t="shared" si="14"/>
        <v>-2.7499999999999858E-2</v>
      </c>
      <c r="O25" s="3">
        <f t="shared" si="10"/>
        <v>-4.6999999999997044E-3</v>
      </c>
      <c r="P25" s="3">
        <f t="shared" si="10"/>
        <v>-0.1460000000000008</v>
      </c>
      <c r="Q25" s="3">
        <f t="shared" si="10"/>
        <v>-0.10279999999999934</v>
      </c>
      <c r="R25" s="3">
        <f t="shared" si="10"/>
        <v>-0.20000000000000107</v>
      </c>
      <c r="S25" s="3">
        <f t="shared" si="10"/>
        <v>-0.20000000000000018</v>
      </c>
      <c r="T25" s="3">
        <f t="shared" si="10"/>
        <v>-0.20853333333333257</v>
      </c>
      <c r="U25" s="3">
        <f t="shared" si="10"/>
        <v>-0.17866666666666697</v>
      </c>
      <c r="V25" s="3">
        <f t="shared" si="10"/>
        <v>-0.16657777777777794</v>
      </c>
      <c r="W25" s="3">
        <f t="shared" si="10"/>
        <v>-4.8888888888888982E-2</v>
      </c>
    </row>
    <row r="26" spans="2:28">
      <c r="B26">
        <f t="shared" si="15"/>
        <v>5</v>
      </c>
      <c r="C26" s="3">
        <f t="shared" si="11"/>
        <v>9.8111749999999986</v>
      </c>
      <c r="D26" s="3">
        <f t="shared" si="12"/>
        <v>9.3195999999999994</v>
      </c>
      <c r="E26" s="3">
        <f t="shared" si="9"/>
        <v>8.6279399999999988</v>
      </c>
      <c r="F26" s="3">
        <f t="shared" si="9"/>
        <v>7.8704000000000001</v>
      </c>
      <c r="G26" s="3">
        <f t="shared" si="9"/>
        <v>6.9416799999999999</v>
      </c>
      <c r="H26" s="3">
        <f t="shared" si="9"/>
        <v>6.0034133333333335</v>
      </c>
      <c r="I26" s="3">
        <f t="shared" si="9"/>
        <v>5</v>
      </c>
      <c r="J26" s="3">
        <f t="shared" si="9"/>
        <v>3.9917511111111112</v>
      </c>
      <c r="K26" s="3">
        <f t="shared" si="9"/>
        <v>2.8933333333333335</v>
      </c>
      <c r="L26" s="3">
        <f t="shared" si="13"/>
        <v>1.5888592592592594</v>
      </c>
      <c r="N26" s="3">
        <f t="shared" si="14"/>
        <v>-1.1749999999999261E-3</v>
      </c>
      <c r="O26" s="3">
        <f t="shared" si="10"/>
        <v>-7.4900000000001299E-2</v>
      </c>
      <c r="P26" s="3">
        <f t="shared" si="10"/>
        <v>-4.3939999999999202E-2</v>
      </c>
      <c r="Q26" s="3">
        <f t="shared" si="10"/>
        <v>-0.16760000000000019</v>
      </c>
      <c r="R26" s="3">
        <f t="shared" si="10"/>
        <v>-0.14167999999999914</v>
      </c>
      <c r="S26" s="3">
        <f t="shared" si="10"/>
        <v>-0.20341333333333367</v>
      </c>
      <c r="T26" s="3">
        <f t="shared" si="10"/>
        <v>-0.1914666666666669</v>
      </c>
      <c r="U26" s="3">
        <f t="shared" si="10"/>
        <v>-0.19175111111111098</v>
      </c>
      <c r="V26" s="3">
        <f t="shared" si="10"/>
        <v>-0.12675555555555551</v>
      </c>
      <c r="W26" s="3">
        <f t="shared" si="10"/>
        <v>-5.5525925925925979E-2</v>
      </c>
    </row>
    <row r="27" spans="2:28">
      <c r="B27">
        <f t="shared" si="15"/>
        <v>6</v>
      </c>
      <c r="C27" s="3">
        <f t="shared" si="11"/>
        <v>9.8299000000000003</v>
      </c>
      <c r="D27" s="3">
        <f t="shared" si="12"/>
        <v>9.3378809999999994</v>
      </c>
      <c r="E27" s="3">
        <f t="shared" si="9"/>
        <v>8.7399199999999997</v>
      </c>
      <c r="F27" s="3">
        <f t="shared" si="9"/>
        <v>7.953436</v>
      </c>
      <c r="G27" s="3">
        <f t="shared" si="9"/>
        <v>7.1236053333333338</v>
      </c>
      <c r="H27" s="3">
        <f t="shared" si="9"/>
        <v>6.1650079999999994</v>
      </c>
      <c r="I27" s="3">
        <f t="shared" si="9"/>
        <v>5.1987484444444441</v>
      </c>
      <c r="J27" s="3">
        <f t="shared" si="9"/>
        <v>4.1573333333333338</v>
      </c>
      <c r="K27" s="3">
        <f t="shared" si="9"/>
        <v>3.0305943703703706</v>
      </c>
      <c r="L27" s="3">
        <f t="shared" si="13"/>
        <v>1.6311111111111112</v>
      </c>
      <c r="N27" s="3">
        <f t="shared" si="14"/>
        <v>-1.8725000000001657E-2</v>
      </c>
      <c r="O27" s="3">
        <f t="shared" si="10"/>
        <v>-1.8280999999999992E-2</v>
      </c>
      <c r="P27" s="3">
        <f t="shared" si="10"/>
        <v>-0.11198000000000086</v>
      </c>
      <c r="Q27" s="3">
        <f t="shared" si="10"/>
        <v>-8.3035999999999888E-2</v>
      </c>
      <c r="R27" s="3">
        <f t="shared" si="10"/>
        <v>-0.18192533333333394</v>
      </c>
      <c r="S27" s="3">
        <f t="shared" si="10"/>
        <v>-0.16159466666666589</v>
      </c>
      <c r="T27" s="3">
        <f t="shared" si="10"/>
        <v>-0.19874844444444406</v>
      </c>
      <c r="U27" s="3">
        <f t="shared" si="10"/>
        <v>-0.16558222222222252</v>
      </c>
      <c r="V27" s="3">
        <f t="shared" si="10"/>
        <v>-0.13726103703703707</v>
      </c>
      <c r="W27" s="3">
        <f t="shared" si="10"/>
        <v>-4.2251851851851763E-2</v>
      </c>
    </row>
    <row r="28" spans="2:28">
      <c r="B28">
        <f t="shared" si="15"/>
        <v>7</v>
      </c>
      <c r="C28" s="3">
        <f t="shared" si="11"/>
        <v>9.834470249999999</v>
      </c>
      <c r="D28" s="3">
        <f t="shared" si="12"/>
        <v>9.3939079999999997</v>
      </c>
      <c r="E28" s="3">
        <f t="shared" si="9"/>
        <v>8.784103</v>
      </c>
      <c r="F28" s="3">
        <f t="shared" si="9"/>
        <v>8.0933941333333337</v>
      </c>
      <c r="G28" s="3">
        <f t="shared" si="9"/>
        <v>7.2380648000000001</v>
      </c>
      <c r="H28" s="3">
        <f t="shared" si="9"/>
        <v>6.3536625777777775</v>
      </c>
      <c r="I28" s="3">
        <f t="shared" si="9"/>
        <v>5.3619381333333331</v>
      </c>
      <c r="J28" s="3">
        <f t="shared" si="9"/>
        <v>4.3314868148148147</v>
      </c>
      <c r="K28" s="3">
        <f t="shared" si="9"/>
        <v>3.1468444444444446</v>
      </c>
      <c r="L28" s="3">
        <f t="shared" si="13"/>
        <v>1.6768647901234568</v>
      </c>
      <c r="N28" s="3">
        <f t="shared" si="14"/>
        <v>-4.5702499999986657E-3</v>
      </c>
      <c r="O28" s="3">
        <f t="shared" si="10"/>
        <v>-5.6027000000000271E-2</v>
      </c>
      <c r="P28" s="3">
        <f t="shared" si="10"/>
        <v>-4.4183000000000305E-2</v>
      </c>
      <c r="Q28" s="3">
        <f t="shared" si="10"/>
        <v>-0.13995813333333373</v>
      </c>
      <c r="R28" s="3">
        <f t="shared" si="10"/>
        <v>-0.11445946666666629</v>
      </c>
      <c r="S28" s="3">
        <f t="shared" si="10"/>
        <v>-0.18865457777777817</v>
      </c>
      <c r="T28" s="3">
        <f t="shared" si="10"/>
        <v>-0.16318968888888907</v>
      </c>
      <c r="U28" s="3">
        <f t="shared" si="10"/>
        <v>-0.17415348148148091</v>
      </c>
      <c r="V28" s="3">
        <f t="shared" si="10"/>
        <v>-0.11625007407407395</v>
      </c>
      <c r="W28" s="3">
        <f t="shared" si="10"/>
        <v>-4.5753679012345616E-2</v>
      </c>
    </row>
    <row r="29" spans="2:28">
      <c r="B29">
        <f t="shared" si="15"/>
        <v>8</v>
      </c>
      <c r="C29" s="3">
        <f t="shared" si="11"/>
        <v>9.848476999999999</v>
      </c>
      <c r="D29" s="3">
        <f t="shared" si="12"/>
        <v>9.4143233500000001</v>
      </c>
      <c r="E29" s="3">
        <f t="shared" si="9"/>
        <v>8.8737024533333333</v>
      </c>
      <c r="F29" s="3">
        <f t="shared" si="9"/>
        <v>8.1656877199999993</v>
      </c>
      <c r="G29" s="3">
        <f t="shared" si="9"/>
        <v>7.3975015111111109</v>
      </c>
      <c r="H29" s="3">
        <f t="shared" si="9"/>
        <v>6.4876141333333326</v>
      </c>
      <c r="I29" s="3">
        <f t="shared" si="9"/>
        <v>5.5447922725925922</v>
      </c>
      <c r="J29" s="3">
        <f t="shared" si="9"/>
        <v>4.4759006577777773</v>
      </c>
      <c r="K29" s="3">
        <f t="shared" si="9"/>
        <v>3.2696380049382716</v>
      </c>
      <c r="L29" s="3">
        <f t="shared" si="13"/>
        <v>1.7156148148148149</v>
      </c>
      <c r="N29" s="3">
        <f t="shared" si="14"/>
        <v>-1.4006750000000068E-2</v>
      </c>
      <c r="O29" s="3">
        <f t="shared" si="10"/>
        <v>-2.0415350000000387E-2</v>
      </c>
      <c r="P29" s="3">
        <f t="shared" si="10"/>
        <v>-8.9599453333333301E-2</v>
      </c>
      <c r="Q29" s="3">
        <f t="shared" si="10"/>
        <v>-7.2293586666665632E-2</v>
      </c>
      <c r="R29" s="3">
        <f t="shared" si="10"/>
        <v>-0.1594367111111108</v>
      </c>
      <c r="S29" s="3">
        <f t="shared" si="10"/>
        <v>-0.13395155555555505</v>
      </c>
      <c r="T29" s="3">
        <f t="shared" si="10"/>
        <v>-0.18285413925925909</v>
      </c>
      <c r="U29" s="3">
        <f t="shared" si="10"/>
        <v>-0.14441384296296267</v>
      </c>
      <c r="V29" s="3">
        <f t="shared" si="10"/>
        <v>-0.12279356049382706</v>
      </c>
      <c r="W29" s="3">
        <f t="shared" si="10"/>
        <v>-3.8750024691358131E-2</v>
      </c>
    </row>
    <row r="30" spans="2:28">
      <c r="B30">
        <f t="shared" si="15"/>
        <v>9</v>
      </c>
      <c r="C30" s="3">
        <f t="shared" si="11"/>
        <v>9.8535808374999991</v>
      </c>
      <c r="D30" s="3">
        <f t="shared" si="12"/>
        <v>9.4585671813333327</v>
      </c>
      <c r="E30" s="3">
        <f t="shared" si="9"/>
        <v>8.9148690980000005</v>
      </c>
      <c r="F30" s="3">
        <f t="shared" si="9"/>
        <v>8.283222076444444</v>
      </c>
      <c r="G30" s="3">
        <f t="shared" si="9"/>
        <v>7.4944582853333328</v>
      </c>
      <c r="H30" s="3">
        <f t="shared" si="9"/>
        <v>6.6564178157037031</v>
      </c>
      <c r="I30" s="3">
        <f t="shared" si="9"/>
        <v>5.6829287431111108</v>
      </c>
      <c r="J30" s="3">
        <f t="shared" si="9"/>
        <v>4.6347305655308642</v>
      </c>
      <c r="K30" s="3">
        <f t="shared" si="9"/>
        <v>3.3717863205925926</v>
      </c>
      <c r="L30" s="3">
        <f t="shared" si="13"/>
        <v>1.7565460016460908</v>
      </c>
      <c r="N30" s="3">
        <f t="shared" si="14"/>
        <v>-5.1038375000000968E-3</v>
      </c>
      <c r="O30" s="3">
        <f t="shared" si="10"/>
        <v>-4.4243831333332651E-2</v>
      </c>
      <c r="P30" s="3">
        <f t="shared" si="10"/>
        <v>-4.1166644666667196E-2</v>
      </c>
      <c r="Q30" s="3">
        <f t="shared" si="10"/>
        <v>-0.11753435644444465</v>
      </c>
      <c r="R30" s="3">
        <f t="shared" si="10"/>
        <v>-9.6956774222221931E-2</v>
      </c>
      <c r="S30" s="3">
        <f t="shared" si="10"/>
        <v>-0.16880368237037047</v>
      </c>
      <c r="T30" s="3">
        <f t="shared" si="10"/>
        <v>-0.13813647051851863</v>
      </c>
      <c r="U30" s="3">
        <f t="shared" si="10"/>
        <v>-0.15882990775308681</v>
      </c>
      <c r="V30" s="3">
        <f t="shared" si="10"/>
        <v>-0.10214831565432103</v>
      </c>
      <c r="W30" s="3">
        <f t="shared" si="10"/>
        <v>-4.0931186831275834E-2</v>
      </c>
    </row>
    <row r="31" spans="2:28">
      <c r="B31">
        <f t="shared" si="15"/>
        <v>10</v>
      </c>
      <c r="C31" s="3">
        <f t="shared" si="11"/>
        <v>9.8646417953333323</v>
      </c>
      <c r="D31" s="3">
        <f t="shared" si="12"/>
        <v>9.4780961417</v>
      </c>
      <c r="E31" s="3">
        <f t="shared" si="9"/>
        <v>8.9884291393777769</v>
      </c>
      <c r="F31" s="3">
        <f t="shared" si="9"/>
        <v>8.3467047729333341</v>
      </c>
      <c r="G31" s="3">
        <f t="shared" si="9"/>
        <v>7.6325003721481472</v>
      </c>
      <c r="H31" s="3">
        <f t="shared" si="9"/>
        <v>6.7698464684444435</v>
      </c>
      <c r="I31" s="3">
        <f t="shared" si="9"/>
        <v>5.8477429156345675</v>
      </c>
      <c r="J31" s="3">
        <f t="shared" si="9"/>
        <v>4.7584717741037039</v>
      </c>
      <c r="K31" s="3">
        <f t="shared" si="9"/>
        <v>3.4834567399769547</v>
      </c>
      <c r="L31" s="3">
        <f t="shared" si="13"/>
        <v>1.790595440197531</v>
      </c>
      <c r="N31" s="3">
        <f t="shared" si="14"/>
        <v>-1.1060957833333163E-2</v>
      </c>
      <c r="O31" s="3">
        <f t="shared" si="10"/>
        <v>-1.9528960366667292E-2</v>
      </c>
      <c r="P31" s="3">
        <f t="shared" si="10"/>
        <v>-7.3560041377776386E-2</v>
      </c>
      <c r="Q31" s="3">
        <f t="shared" si="10"/>
        <v>-6.3482696488890156E-2</v>
      </c>
      <c r="R31" s="3">
        <f t="shared" si="10"/>
        <v>-0.13804208681481445</v>
      </c>
      <c r="S31" s="3">
        <f t="shared" si="10"/>
        <v>-0.11342865274074043</v>
      </c>
      <c r="T31" s="3">
        <f t="shared" si="10"/>
        <v>-0.16481417252345665</v>
      </c>
      <c r="U31" s="3">
        <f t="shared" si="10"/>
        <v>-0.12374120857283977</v>
      </c>
      <c r="V31" s="3">
        <f t="shared" si="10"/>
        <v>-0.11167041938436206</v>
      </c>
      <c r="W31" s="3">
        <f t="shared" si="10"/>
        <v>-3.404943855144027E-2</v>
      </c>
    </row>
    <row r="32" spans="2:28">
      <c r="B32">
        <f t="shared" si="15"/>
        <v>11</v>
      </c>
      <c r="C32" s="3">
        <f t="shared" si="11"/>
        <v>9.869524035425</v>
      </c>
      <c r="D32" s="3">
        <f t="shared" si="12"/>
        <v>9.5141567329511094</v>
      </c>
      <c r="E32" s="3">
        <f t="shared" si="9"/>
        <v>9.025539594193333</v>
      </c>
      <c r="F32" s="3">
        <f t="shared" si="9"/>
        <v>8.4460576324859247</v>
      </c>
      <c r="G32" s="3">
        <f t="shared" si="9"/>
        <v>7.7159614511377779</v>
      </c>
      <c r="H32" s="3">
        <f t="shared" si="9"/>
        <v>6.9185973895427146</v>
      </c>
      <c r="I32" s="3">
        <f t="shared" si="9"/>
        <v>5.9652965907081477</v>
      </c>
      <c r="J32" s="3">
        <f t="shared" si="9"/>
        <v>4.9020284453715224</v>
      </c>
      <c r="K32" s="3">
        <f t="shared" si="9"/>
        <v>3.5713212405412347</v>
      </c>
      <c r="L32" s="3">
        <f t="shared" si="13"/>
        <v>1.8278189133256517</v>
      </c>
      <c r="N32" s="3">
        <f t="shared" si="14"/>
        <v>-4.8822400916677111E-3</v>
      </c>
      <c r="O32" s="3">
        <f t="shared" si="10"/>
        <v>-3.6060591251109386E-2</v>
      </c>
      <c r="P32" s="3">
        <f t="shared" si="10"/>
        <v>-3.7110454815556082E-2</v>
      </c>
      <c r="Q32" s="3">
        <f t="shared" si="10"/>
        <v>-9.9352859552590544E-2</v>
      </c>
      <c r="R32" s="3">
        <f t="shared" si="10"/>
        <v>-8.3461078989630622E-2</v>
      </c>
      <c r="S32" s="3">
        <f t="shared" si="10"/>
        <v>-0.14875092109827115</v>
      </c>
      <c r="T32" s="3">
        <f t="shared" si="10"/>
        <v>-0.11755367507358017</v>
      </c>
      <c r="U32" s="3">
        <f t="shared" si="10"/>
        <v>-0.14355667126781846</v>
      </c>
      <c r="V32" s="3">
        <f t="shared" si="10"/>
        <v>-8.7864500564279968E-2</v>
      </c>
      <c r="W32" s="3">
        <f t="shared" si="10"/>
        <v>-3.7223473128120688E-2</v>
      </c>
    </row>
    <row r="33" spans="2:23">
      <c r="B33">
        <f t="shared" si="15"/>
        <v>12</v>
      </c>
      <c r="C33" s="3">
        <f t="shared" si="11"/>
        <v>9.8785391832377769</v>
      </c>
      <c r="D33" s="3">
        <f t="shared" si="12"/>
        <v>9.5319302589323325</v>
      </c>
      <c r="E33" s="3">
        <f t="shared" si="9"/>
        <v>9.0869170927650362</v>
      </c>
      <c r="F33" s="3">
        <f t="shared" si="9"/>
        <v>8.5017083369711113</v>
      </c>
      <c r="G33" s="3">
        <f t="shared" si="9"/>
        <v>7.8350735353086405</v>
      </c>
      <c r="H33" s="3">
        <f t="shared" si="9"/>
        <v>7.0156955069659261</v>
      </c>
      <c r="I33" s="3">
        <f t="shared" si="9"/>
        <v>6.1119698118742374</v>
      </c>
      <c r="J33" s="3">
        <f t="shared" si="9"/>
        <v>5.0077064506413826</v>
      </c>
      <c r="K33" s="3">
        <f t="shared" si="9"/>
        <v>3.6723446325531741</v>
      </c>
      <c r="L33" s="3">
        <f t="shared" si="13"/>
        <v>1.8571070801804117</v>
      </c>
      <c r="N33" s="3">
        <f t="shared" si="14"/>
        <v>-9.0151478127769025E-3</v>
      </c>
      <c r="O33" s="3">
        <f t="shared" si="10"/>
        <v>-1.7773525981223059E-2</v>
      </c>
      <c r="P33" s="3">
        <f t="shared" si="10"/>
        <v>-6.1377498571703271E-2</v>
      </c>
      <c r="Q33" s="3">
        <f t="shared" si="10"/>
        <v>-5.5650704485186608E-2</v>
      </c>
      <c r="R33" s="3">
        <f t="shared" si="10"/>
        <v>-0.11911208417086261</v>
      </c>
      <c r="S33" s="3">
        <f t="shared" si="10"/>
        <v>-9.7098117423211505E-2</v>
      </c>
      <c r="T33" s="3">
        <f t="shared" si="10"/>
        <v>-0.14667322116608972</v>
      </c>
      <c r="U33" s="3">
        <f t="shared" si="10"/>
        <v>-0.10567800526986026</v>
      </c>
      <c r="V33" s="3">
        <f t="shared" si="10"/>
        <v>-0.10102339201193944</v>
      </c>
      <c r="W33" s="3">
        <f t="shared" si="10"/>
        <v>-2.9288166854759989E-2</v>
      </c>
    </row>
    <row r="34" spans="2:23">
      <c r="B34">
        <f t="shared" si="15"/>
        <v>13</v>
      </c>
      <c r="C34" s="3">
        <f t="shared" si="11"/>
        <v>9.8829825647330818</v>
      </c>
      <c r="D34" s="3">
        <f t="shared" si="12"/>
        <v>9.5618903470486813</v>
      </c>
      <c r="E34" s="3">
        <f t="shared" si="9"/>
        <v>9.1198414901478451</v>
      </c>
      <c r="F34" s="3">
        <f t="shared" si="9"/>
        <v>8.5861796697824779</v>
      </c>
      <c r="G34" s="3">
        <f t="shared" si="9"/>
        <v>7.907303204969037</v>
      </c>
      <c r="H34" s="3">
        <f t="shared" si="9"/>
        <v>7.1458320459348794</v>
      </c>
      <c r="I34" s="3">
        <f t="shared" si="9"/>
        <v>6.2124998844361086</v>
      </c>
      <c r="J34" s="3">
        <f t="shared" si="9"/>
        <v>5.1361197401458121</v>
      </c>
      <c r="K34" s="3">
        <f t="shared" si="9"/>
        <v>3.7474667024569941</v>
      </c>
      <c r="L34" s="3">
        <f t="shared" si="13"/>
        <v>1.8907815441843914</v>
      </c>
      <c r="N34" s="3">
        <f t="shared" si="14"/>
        <v>-4.4433814953048767E-3</v>
      </c>
      <c r="O34" s="3">
        <f t="shared" si="10"/>
        <v>-2.9960088116348871E-2</v>
      </c>
      <c r="P34" s="3">
        <f t="shared" si="10"/>
        <v>-3.2924397382808834E-2</v>
      </c>
      <c r="Q34" s="3">
        <f t="shared" si="10"/>
        <v>-8.4471332811366651E-2</v>
      </c>
      <c r="R34" s="3">
        <f t="shared" si="10"/>
        <v>-7.2229669660396567E-2</v>
      </c>
      <c r="S34" s="3">
        <f t="shared" si="10"/>
        <v>-0.13013653896895327</v>
      </c>
      <c r="T34" s="3">
        <f t="shared" si="10"/>
        <v>-0.10053007256187119</v>
      </c>
      <c r="U34" s="3">
        <f t="shared" si="10"/>
        <v>-0.12841328950442943</v>
      </c>
      <c r="V34" s="3">
        <f t="shared" si="10"/>
        <v>-7.5122069903819977E-2</v>
      </c>
      <c r="W34" s="3">
        <f t="shared" si="10"/>
        <v>-3.3674464003979665E-2</v>
      </c>
    </row>
    <row r="35" spans="2:23">
      <c r="B35">
        <f t="shared" si="15"/>
        <v>14</v>
      </c>
      <c r="C35" s="3">
        <f t="shared" si="11"/>
        <v>9.8904725867621703</v>
      </c>
      <c r="D35" s="3">
        <f t="shared" si="12"/>
        <v>9.5777261348989864</v>
      </c>
      <c r="E35" s="3">
        <f t="shared" si="9"/>
        <v>9.1716060761422007</v>
      </c>
      <c r="F35" s="3">
        <f t="shared" si="9"/>
        <v>8.6348261760763219</v>
      </c>
      <c r="G35" s="3">
        <f t="shared" si="9"/>
        <v>8.0100406202434389</v>
      </c>
      <c r="H35" s="3">
        <f t="shared" si="9"/>
        <v>7.2293818767558653</v>
      </c>
      <c r="I35" s="3">
        <f t="shared" si="9"/>
        <v>6.3419471236192528</v>
      </c>
      <c r="J35" s="3">
        <f t="shared" si="9"/>
        <v>5.2264866116444626</v>
      </c>
      <c r="K35" s="3">
        <f t="shared" si="9"/>
        <v>3.8379844617612435</v>
      </c>
      <c r="L35" s="3">
        <f t="shared" si="13"/>
        <v>1.9158222341523317</v>
      </c>
      <c r="N35" s="3">
        <f t="shared" si="14"/>
        <v>-7.49002202908855E-3</v>
      </c>
      <c r="O35" s="3">
        <f t="shared" si="10"/>
        <v>-1.5835787850305039E-2</v>
      </c>
      <c r="P35" s="3">
        <f t="shared" si="10"/>
        <v>-5.1764585994355627E-2</v>
      </c>
      <c r="Q35" s="3">
        <f t="shared" si="10"/>
        <v>-4.8646506293843927E-2</v>
      </c>
      <c r="R35" s="3">
        <f t="shared" si="10"/>
        <v>-0.10273741527440183</v>
      </c>
      <c r="S35" s="3">
        <f t="shared" si="10"/>
        <v>-8.3549830820985882E-2</v>
      </c>
      <c r="T35" s="3">
        <f t="shared" si="10"/>
        <v>-0.12944723918314427</v>
      </c>
      <c r="U35" s="3">
        <f t="shared" si="10"/>
        <v>-9.0366871498650525E-2</v>
      </c>
      <c r="V35" s="3">
        <f t="shared" si="10"/>
        <v>-9.0517759304249434E-2</v>
      </c>
      <c r="W35" s="3">
        <f t="shared" si="10"/>
        <v>-2.5040689967940288E-2</v>
      </c>
    </row>
    <row r="36" spans="2:23">
      <c r="B36">
        <f t="shared" si="15"/>
        <v>15</v>
      </c>
      <c r="C36" s="3">
        <f t="shared" si="11"/>
        <v>9.894431533724747</v>
      </c>
      <c r="D36" s="3">
        <f t="shared" si="12"/>
        <v>9.6029259825141828</v>
      </c>
      <c r="E36" s="3">
        <f t="shared" si="9"/>
        <v>9.2005661513699195</v>
      </c>
      <c r="F36" s="3">
        <f t="shared" si="9"/>
        <v>8.7069798937826963</v>
      </c>
      <c r="G36" s="3">
        <f t="shared" si="9"/>
        <v>8.0726484563481389</v>
      </c>
      <c r="H36" s="3">
        <f t="shared" si="9"/>
        <v>7.3428032215937646</v>
      </c>
      <c r="I36" s="3">
        <f t="shared" si="9"/>
        <v>6.4282237707113046</v>
      </c>
      <c r="J36" s="3">
        <f t="shared" si="9"/>
        <v>5.3403620588760488</v>
      </c>
      <c r="K36" s="3">
        <f t="shared" si="9"/>
        <v>3.9022208606476099</v>
      </c>
      <c r="L36" s="3">
        <f t="shared" si="13"/>
        <v>1.9459948205870812</v>
      </c>
      <c r="N36" s="3">
        <f t="shared" si="14"/>
        <v>-3.9589469625767038E-3</v>
      </c>
      <c r="O36" s="3">
        <f t="shared" si="10"/>
        <v>-2.5199847615196447E-2</v>
      </c>
      <c r="P36" s="3">
        <f t="shared" si="10"/>
        <v>-2.8960075227718818E-2</v>
      </c>
      <c r="Q36" s="3">
        <f t="shared" si="10"/>
        <v>-7.2153717706374465E-2</v>
      </c>
      <c r="R36" s="3">
        <f t="shared" si="10"/>
        <v>-6.2607836104699999E-2</v>
      </c>
      <c r="S36" s="3">
        <f t="shared" si="10"/>
        <v>-0.11342134483789934</v>
      </c>
      <c r="T36" s="3">
        <f t="shared" si="10"/>
        <v>-8.6276647092051739E-2</v>
      </c>
      <c r="U36" s="3">
        <f t="shared" si="10"/>
        <v>-0.11387544723158616</v>
      </c>
      <c r="V36" s="3">
        <f t="shared" si="10"/>
        <v>-6.4236398886366342E-2</v>
      </c>
      <c r="W36" s="3">
        <f t="shared" si="10"/>
        <v>-3.0172586434749515E-2</v>
      </c>
    </row>
    <row r="37" spans="2:23">
      <c r="B37">
        <f t="shared" si="15"/>
        <v>16</v>
      </c>
      <c r="C37" s="3">
        <f t="shared" si="11"/>
        <v>9.9007314956285448</v>
      </c>
      <c r="D37" s="3">
        <f t="shared" si="12"/>
        <v>9.616885380782815</v>
      </c>
      <c r="E37" s="3">
        <f t="shared" si="9"/>
        <v>9.2445475470215879</v>
      </c>
      <c r="F37" s="3">
        <f t="shared" si="9"/>
        <v>8.7493990733612073</v>
      </c>
      <c r="G37" s="3">
        <f t="shared" si="9"/>
        <v>8.1613092249071251</v>
      </c>
      <c r="H37" s="3">
        <f t="shared" si="9"/>
        <v>7.4148785820934053</v>
      </c>
      <c r="I37" s="3">
        <f t="shared" si="9"/>
        <v>6.5418267565066781</v>
      </c>
      <c r="J37" s="3">
        <f t="shared" si="9"/>
        <v>5.4178226066858262</v>
      </c>
      <c r="K37" s="3">
        <f t="shared" si="9"/>
        <v>3.9826151635604616</v>
      </c>
      <c r="L37" s="3">
        <f t="shared" si="13"/>
        <v>1.9674069535492031</v>
      </c>
      <c r="N37" s="3">
        <f t="shared" si="14"/>
        <v>-6.2999619037977794E-3</v>
      </c>
      <c r="O37" s="3">
        <f t="shared" si="10"/>
        <v>-1.3959398268632128E-2</v>
      </c>
      <c r="P37" s="3">
        <f t="shared" si="10"/>
        <v>-4.3981395651668365E-2</v>
      </c>
      <c r="Q37" s="3">
        <f t="shared" si="10"/>
        <v>-4.2419179578510935E-2</v>
      </c>
      <c r="R37" s="3">
        <f t="shared" si="10"/>
        <v>-8.8660768558986192E-2</v>
      </c>
      <c r="S37" s="3">
        <f t="shared" si="10"/>
        <v>-7.2075360499640695E-2</v>
      </c>
      <c r="T37" s="3">
        <f t="shared" si="10"/>
        <v>-0.11360298579537353</v>
      </c>
      <c r="U37" s="3">
        <f t="shared" si="10"/>
        <v>-7.7460547809777403E-2</v>
      </c>
      <c r="V37" s="3">
        <f t="shared" si="10"/>
        <v>-8.0394302912851767E-2</v>
      </c>
      <c r="W37" s="3">
        <f t="shared" si="10"/>
        <v>-2.1412132962121966E-2</v>
      </c>
    </row>
    <row r="38" spans="2:23">
      <c r="B38">
        <f t="shared" si="15"/>
        <v>17</v>
      </c>
      <c r="C38" s="3">
        <f t="shared" si="11"/>
        <v>9.9042213451957029</v>
      </c>
      <c r="D38" s="3">
        <f t="shared" si="12"/>
        <v>9.6382579161857613</v>
      </c>
      <c r="E38" s="3">
        <f t="shared" si="12"/>
        <v>9.2698908578141719</v>
      </c>
      <c r="F38" s="3">
        <f t="shared" si="12"/>
        <v>8.8112522181758024</v>
      </c>
      <c r="G38" s="3">
        <f t="shared" si="12"/>
        <v>8.2155908768540868</v>
      </c>
      <c r="H38" s="3">
        <f t="shared" si="12"/>
        <v>7.5135162375469466</v>
      </c>
      <c r="I38" s="3">
        <f t="shared" si="12"/>
        <v>6.6160561919303742</v>
      </c>
      <c r="J38" s="3">
        <f t="shared" si="12"/>
        <v>5.518142119328191</v>
      </c>
      <c r="K38" s="3">
        <f t="shared" si="12"/>
        <v>4.0376563454311771</v>
      </c>
      <c r="L38" s="3">
        <f t="shared" si="13"/>
        <v>1.994205054520154</v>
      </c>
      <c r="N38" s="3">
        <f t="shared" si="14"/>
        <v>-3.4898495671580321E-3</v>
      </c>
      <c r="O38" s="3">
        <f t="shared" si="14"/>
        <v>-2.1372535402946369E-2</v>
      </c>
      <c r="P38" s="3">
        <f t="shared" si="14"/>
        <v>-2.5343310792584006E-2</v>
      </c>
      <c r="Q38" s="3">
        <f t="shared" si="14"/>
        <v>-6.185314481459514E-2</v>
      </c>
      <c r="R38" s="3">
        <f t="shared" si="14"/>
        <v>-5.4281651946961773E-2</v>
      </c>
      <c r="S38" s="3">
        <f t="shared" si="14"/>
        <v>-9.8637655453541306E-2</v>
      </c>
      <c r="T38" s="3">
        <f t="shared" si="14"/>
        <v>-7.4229435423696088E-2</v>
      </c>
      <c r="U38" s="3">
        <f t="shared" si="14"/>
        <v>-0.10031951264236483</v>
      </c>
      <c r="V38" s="3">
        <f t="shared" si="14"/>
        <v>-5.5041181870715494E-2</v>
      </c>
      <c r="W38" s="3">
        <f t="shared" si="14"/>
        <v>-2.6798100970950811E-2</v>
      </c>
    </row>
    <row r="39" spans="2:23">
      <c r="B39">
        <f t="shared" si="15"/>
        <v>18</v>
      </c>
      <c r="C39" s="3">
        <f t="shared" si="11"/>
        <v>9.9095644790464394</v>
      </c>
      <c r="D39" s="3">
        <f t="shared" si="12"/>
        <v>9.6504891502430912</v>
      </c>
      <c r="E39" s="3">
        <f t="shared" si="12"/>
        <v>9.3074556369817785</v>
      </c>
      <c r="F39" s="3">
        <f t="shared" si="12"/>
        <v>8.8481708654301379</v>
      </c>
      <c r="G39" s="3">
        <f t="shared" si="12"/>
        <v>8.2921578259242601</v>
      </c>
      <c r="H39" s="3">
        <f t="shared" si="12"/>
        <v>7.5757770028846023</v>
      </c>
      <c r="I39" s="3">
        <f t="shared" si="12"/>
        <v>6.7153665902594444</v>
      </c>
      <c r="J39" s="3">
        <f t="shared" si="12"/>
        <v>5.5846962533306952</v>
      </c>
      <c r="K39" s="3">
        <f t="shared" si="12"/>
        <v>4.1085672934049757</v>
      </c>
      <c r="L39" s="3">
        <f t="shared" si="13"/>
        <v>2.012552115143726</v>
      </c>
      <c r="N39" s="3">
        <f t="shared" si="14"/>
        <v>-5.3431338507365922E-3</v>
      </c>
      <c r="O39" s="3">
        <f t="shared" si="14"/>
        <v>-1.2231234057329843E-2</v>
      </c>
      <c r="P39" s="3">
        <f t="shared" si="14"/>
        <v>-3.7564779167606588E-2</v>
      </c>
      <c r="Q39" s="3">
        <f t="shared" si="14"/>
        <v>-3.6918647254335468E-2</v>
      </c>
      <c r="R39" s="3">
        <f t="shared" si="14"/>
        <v>-7.6566949070173251E-2</v>
      </c>
      <c r="S39" s="3">
        <f t="shared" si="14"/>
        <v>-6.2260765337655677E-2</v>
      </c>
      <c r="T39" s="3">
        <f t="shared" si="14"/>
        <v>-9.9310398329070182E-2</v>
      </c>
      <c r="U39" s="3">
        <f t="shared" si="14"/>
        <v>-6.6554134002504206E-2</v>
      </c>
      <c r="V39" s="3">
        <f t="shared" si="14"/>
        <v>-7.0910947973798599E-2</v>
      </c>
      <c r="W39" s="3">
        <f t="shared" si="14"/>
        <v>-1.8347060623572053E-2</v>
      </c>
    </row>
    <row r="40" spans="2:23">
      <c r="B40">
        <f t="shared" si="15"/>
        <v>19</v>
      </c>
      <c r="C40" s="3">
        <f t="shared" si="11"/>
        <v>9.9126222875607723</v>
      </c>
      <c r="D40" s="3">
        <f t="shared" si="12"/>
        <v>9.668720942220574</v>
      </c>
      <c r="E40" s="3">
        <f t="shared" si="12"/>
        <v>9.3295618363179109</v>
      </c>
      <c r="F40" s="3">
        <f t="shared" si="12"/>
        <v>8.9013365125587711</v>
      </c>
      <c r="G40" s="3">
        <f t="shared" si="12"/>
        <v>8.3392133204119236</v>
      </c>
      <c r="H40" s="3">
        <f t="shared" si="12"/>
        <v>7.6614413316583345</v>
      </c>
      <c r="I40" s="3">
        <f t="shared" si="12"/>
        <v>6.7793447030630389</v>
      </c>
      <c r="J40" s="3">
        <f t="shared" si="12"/>
        <v>5.6726468715176575</v>
      </c>
      <c r="K40" s="3">
        <f t="shared" si="12"/>
        <v>4.1558385980559072</v>
      </c>
      <c r="L40" s="3">
        <f t="shared" si="13"/>
        <v>2.0361890978016586</v>
      </c>
      <c r="N40" s="3">
        <f t="shared" si="14"/>
        <v>-3.0578085143329048E-3</v>
      </c>
      <c r="O40" s="3">
        <f t="shared" si="14"/>
        <v>-1.8231791977482814E-2</v>
      </c>
      <c r="P40" s="3">
        <f t="shared" si="14"/>
        <v>-2.2106199336132448E-2</v>
      </c>
      <c r="Q40" s="3">
        <f t="shared" si="14"/>
        <v>-5.3165647128633253E-2</v>
      </c>
      <c r="R40" s="3">
        <f t="shared" si="14"/>
        <v>-4.7055494487663552E-2</v>
      </c>
      <c r="S40" s="3">
        <f t="shared" si="14"/>
        <v>-8.5664328773732201E-2</v>
      </c>
      <c r="T40" s="3">
        <f t="shared" si="14"/>
        <v>-6.3978112803594556E-2</v>
      </c>
      <c r="U40" s="3">
        <f t="shared" si="14"/>
        <v>-8.7950618186962259E-2</v>
      </c>
      <c r="V40" s="3">
        <f t="shared" si="14"/>
        <v>-4.7271304650931434E-2</v>
      </c>
      <c r="W40" s="3">
        <f t="shared" si="14"/>
        <v>-2.363698265793257E-2</v>
      </c>
    </row>
    <row r="41" spans="2:23">
      <c r="B41">
        <f t="shared" si="15"/>
        <v>20</v>
      </c>
      <c r="C41" s="3">
        <f t="shared" si="11"/>
        <v>9.9171802355551417</v>
      </c>
      <c r="D41" s="3">
        <f t="shared" si="12"/>
        <v>9.6793981070636281</v>
      </c>
      <c r="E41" s="3">
        <f t="shared" si="12"/>
        <v>9.3617671703558525</v>
      </c>
      <c r="F41" s="3">
        <f t="shared" si="12"/>
        <v>8.9334224299555167</v>
      </c>
      <c r="G41" s="3">
        <f t="shared" si="12"/>
        <v>8.4053784401985965</v>
      </c>
      <c r="H41" s="3">
        <f t="shared" si="12"/>
        <v>7.7152658734723696</v>
      </c>
      <c r="I41" s="3">
        <f t="shared" si="12"/>
        <v>6.8659235476020637</v>
      </c>
      <c r="J41" s="3">
        <f t="shared" si="12"/>
        <v>5.7299422610601862</v>
      </c>
      <c r="K41" s="3">
        <f t="shared" si="12"/>
        <v>4.2180637620312575</v>
      </c>
      <c r="L41" s="3">
        <f t="shared" si="13"/>
        <v>2.0519461993519692</v>
      </c>
      <c r="N41" s="3">
        <f t="shared" si="14"/>
        <v>-4.5579479943693713E-3</v>
      </c>
      <c r="O41" s="3">
        <f t="shared" si="14"/>
        <v>-1.0677164843054143E-2</v>
      </c>
      <c r="P41" s="3">
        <f t="shared" si="14"/>
        <v>-3.2205334037941569E-2</v>
      </c>
      <c r="Q41" s="3">
        <f t="shared" si="14"/>
        <v>-3.20859173967456E-2</v>
      </c>
      <c r="R41" s="3">
        <f t="shared" si="14"/>
        <v>-6.6165119786672832E-2</v>
      </c>
      <c r="S41" s="3">
        <f t="shared" si="14"/>
        <v>-5.3824541814035065E-2</v>
      </c>
      <c r="T41" s="3">
        <f t="shared" si="14"/>
        <v>-8.6578844539024757E-2</v>
      </c>
      <c r="U41" s="3">
        <f t="shared" si="14"/>
        <v>-5.7295389542528774E-2</v>
      </c>
      <c r="V41" s="3">
        <f t="shared" si="14"/>
        <v>-6.2225163975350384E-2</v>
      </c>
      <c r="W41" s="3">
        <f t="shared" si="14"/>
        <v>-1.5757101550310626E-2</v>
      </c>
    </row>
    <row r="42" spans="2:23">
      <c r="B42">
        <f t="shared" si="15"/>
        <v>21</v>
      </c>
      <c r="C42" s="3">
        <f t="shared" si="11"/>
        <v>9.9198495267659066</v>
      </c>
      <c r="D42" s="3">
        <f t="shared" si="12"/>
        <v>9.6950150094754264</v>
      </c>
      <c r="E42" s="3">
        <f t="shared" si="12"/>
        <v>9.3810078362203839</v>
      </c>
      <c r="F42" s="3">
        <f t="shared" si="12"/>
        <v>8.9792116782929501</v>
      </c>
      <c r="G42" s="3">
        <f t="shared" si="12"/>
        <v>8.4461598073622568</v>
      </c>
      <c r="H42" s="3">
        <f t="shared" si="12"/>
        <v>7.7895964831599835</v>
      </c>
      <c r="I42" s="3">
        <f t="shared" si="12"/>
        <v>6.9211364285074968</v>
      </c>
      <c r="J42" s="3">
        <f t="shared" si="12"/>
        <v>5.8067796333737416</v>
      </c>
      <c r="K42" s="3">
        <f t="shared" si="12"/>
        <v>4.2587438363768992</v>
      </c>
      <c r="L42" s="3">
        <f t="shared" si="13"/>
        <v>2.0726879206770858</v>
      </c>
      <c r="N42" s="3">
        <f t="shared" si="14"/>
        <v>-2.6692912107648681E-3</v>
      </c>
      <c r="O42" s="3">
        <f t="shared" si="14"/>
        <v>-1.561690241179825E-2</v>
      </c>
      <c r="P42" s="3">
        <f t="shared" si="14"/>
        <v>-1.9240665864531437E-2</v>
      </c>
      <c r="Q42" s="3">
        <f t="shared" si="14"/>
        <v>-4.5789248337433364E-2</v>
      </c>
      <c r="R42" s="3">
        <f t="shared" si="14"/>
        <v>-4.078136716366032E-2</v>
      </c>
      <c r="S42" s="3">
        <f t="shared" si="14"/>
        <v>-7.4330609687613958E-2</v>
      </c>
      <c r="T42" s="3">
        <f t="shared" si="14"/>
        <v>-5.5212880905433082E-2</v>
      </c>
      <c r="U42" s="3">
        <f t="shared" si="14"/>
        <v>-7.6837372313555363E-2</v>
      </c>
      <c r="V42" s="3">
        <f t="shared" si="14"/>
        <v>-4.0680074345641692E-2</v>
      </c>
      <c r="W42" s="3">
        <f t="shared" si="14"/>
        <v>-2.0741721325116647E-2</v>
      </c>
    </row>
    <row r="43" spans="2:23">
      <c r="B43">
        <f t="shared" si="15"/>
        <v>22</v>
      </c>
      <c r="C43" s="3">
        <f t="shared" si="11"/>
        <v>9.9237537523688566</v>
      </c>
      <c r="D43" s="3">
        <f t="shared" si="12"/>
        <v>9.7043128505476979</v>
      </c>
      <c r="E43" s="3">
        <f t="shared" si="12"/>
        <v>9.4086936770024359</v>
      </c>
      <c r="F43" s="3">
        <f t="shared" si="12"/>
        <v>9.0070686246771317</v>
      </c>
      <c r="G43" s="3">
        <f t="shared" si="12"/>
        <v>8.5033656002397642</v>
      </c>
      <c r="H43" s="3">
        <f t="shared" si="12"/>
        <v>7.836150455820353</v>
      </c>
      <c r="I43" s="3">
        <f t="shared" si="12"/>
        <v>6.9964697432454868</v>
      </c>
      <c r="J43" s="3">
        <f t="shared" si="12"/>
        <v>5.8561793916552576</v>
      </c>
      <c r="K43" s="3">
        <f t="shared" si="12"/>
        <v>4.3131429482950789</v>
      </c>
      <c r="L43" s="3">
        <f t="shared" si="13"/>
        <v>2.0862479454589669</v>
      </c>
      <c r="N43" s="3">
        <f t="shared" si="14"/>
        <v>-3.9042256029500066E-3</v>
      </c>
      <c r="O43" s="3">
        <f t="shared" si="14"/>
        <v>-9.2978410722714955E-3</v>
      </c>
      <c r="P43" s="3">
        <f t="shared" si="14"/>
        <v>-2.768584078205194E-2</v>
      </c>
      <c r="Q43" s="3">
        <f t="shared" si="14"/>
        <v>-2.7856946384181569E-2</v>
      </c>
      <c r="R43" s="3">
        <f t="shared" si="14"/>
        <v>-5.7205792877507378E-2</v>
      </c>
      <c r="S43" s="3">
        <f t="shared" si="14"/>
        <v>-4.6553972660369425E-2</v>
      </c>
      <c r="T43" s="3">
        <f t="shared" si="14"/>
        <v>-7.5333314737989987E-2</v>
      </c>
      <c r="U43" s="3">
        <f t="shared" si="14"/>
        <v>-4.9399758281515993E-2</v>
      </c>
      <c r="V43" s="3">
        <f t="shared" si="14"/>
        <v>-5.4399111918179699E-2</v>
      </c>
      <c r="W43" s="3">
        <f t="shared" si="14"/>
        <v>-1.3560024781881008E-2</v>
      </c>
    </row>
    <row r="44" spans="2:23">
      <c r="B44">
        <f t="shared" si="15"/>
        <v>23</v>
      </c>
      <c r="C44" s="3">
        <f t="shared" si="11"/>
        <v>9.9260782126369236</v>
      </c>
      <c r="D44" s="3">
        <f t="shared" si="12"/>
        <v>9.7177297222222876</v>
      </c>
      <c r="E44" s="3">
        <f t="shared" si="12"/>
        <v>9.4254151601994707</v>
      </c>
      <c r="F44" s="3">
        <f t="shared" si="12"/>
        <v>9.0465624462973686</v>
      </c>
      <c r="G44" s="3">
        <f t="shared" si="12"/>
        <v>8.5387013571344195</v>
      </c>
      <c r="H44" s="3">
        <f t="shared" si="12"/>
        <v>7.9006072574420525</v>
      </c>
      <c r="I44" s="3">
        <f t="shared" si="12"/>
        <v>7.0441620301543146</v>
      </c>
      <c r="J44" s="3">
        <f t="shared" si="12"/>
        <v>5.9231390252653231</v>
      </c>
      <c r="K44" s="3">
        <f t="shared" si="12"/>
        <v>4.3482068131767413</v>
      </c>
      <c r="L44" s="3">
        <f t="shared" si="13"/>
        <v>2.1043809827650266</v>
      </c>
      <c r="N44" s="3">
        <f t="shared" si="14"/>
        <v>-2.3244602680669857E-3</v>
      </c>
      <c r="O44" s="3">
        <f t="shared" si="14"/>
        <v>-1.3416871674589714E-2</v>
      </c>
      <c r="P44" s="3">
        <f t="shared" si="14"/>
        <v>-1.6721483197034814E-2</v>
      </c>
      <c r="Q44" s="3">
        <f t="shared" si="14"/>
        <v>-3.9493821620236957E-2</v>
      </c>
      <c r="R44" s="3">
        <f t="shared" si="14"/>
        <v>-3.533575689465529E-2</v>
      </c>
      <c r="S44" s="3">
        <f t="shared" si="14"/>
        <v>-6.4456801621699533E-2</v>
      </c>
      <c r="T44" s="3">
        <f t="shared" si="14"/>
        <v>-4.7692286908827874E-2</v>
      </c>
      <c r="U44" s="3">
        <f t="shared" si="14"/>
        <v>-6.6959633610065517E-2</v>
      </c>
      <c r="V44" s="3">
        <f t="shared" si="14"/>
        <v>-3.5063864881662354E-2</v>
      </c>
      <c r="W44" s="3">
        <f t="shared" si="14"/>
        <v>-1.8133037306059752E-2</v>
      </c>
    </row>
    <row r="45" spans="2:23">
      <c r="B45">
        <f t="shared" si="15"/>
        <v>24</v>
      </c>
      <c r="C45" s="3">
        <f t="shared" si="11"/>
        <v>9.9294324305555701</v>
      </c>
      <c r="D45" s="3">
        <f t="shared" si="12"/>
        <v>9.7258129916619431</v>
      </c>
      <c r="E45" s="3">
        <f t="shared" si="12"/>
        <v>9.4492628118523196</v>
      </c>
      <c r="F45" s="3">
        <f t="shared" si="12"/>
        <v>9.0707296389734502</v>
      </c>
      <c r="G45" s="3">
        <f t="shared" si="12"/>
        <v>8.5881803707552429</v>
      </c>
      <c r="H45" s="3">
        <f t="shared" si="12"/>
        <v>7.9408856263423777</v>
      </c>
      <c r="I45" s="3">
        <f t="shared" si="12"/>
        <v>7.10961996457136</v>
      </c>
      <c r="J45" s="3">
        <f t="shared" si="12"/>
        <v>5.9657799433632857</v>
      </c>
      <c r="K45" s="3">
        <f t="shared" si="12"/>
        <v>4.3956358082652045</v>
      </c>
      <c r="L45" s="3">
        <f t="shared" si="13"/>
        <v>2.1160689377255806</v>
      </c>
      <c r="N45" s="3">
        <f t="shared" si="14"/>
        <v>-3.3542179186465404E-3</v>
      </c>
      <c r="O45" s="3">
        <f t="shared" si="14"/>
        <v>-8.0832694396555382E-3</v>
      </c>
      <c r="P45" s="3">
        <f t="shared" si="14"/>
        <v>-2.3847651652848967E-2</v>
      </c>
      <c r="Q45" s="3">
        <f t="shared" si="14"/>
        <v>-2.4167192676081584E-2</v>
      </c>
      <c r="R45" s="3">
        <f t="shared" si="14"/>
        <v>-4.9479013620823409E-2</v>
      </c>
      <c r="S45" s="3">
        <f t="shared" si="14"/>
        <v>-4.0278368900325212E-2</v>
      </c>
      <c r="T45" s="3">
        <f t="shared" si="14"/>
        <v>-6.5457934417045394E-2</v>
      </c>
      <c r="U45" s="3">
        <f t="shared" si="14"/>
        <v>-4.2640918097962555E-2</v>
      </c>
      <c r="V45" s="3">
        <f t="shared" si="14"/>
        <v>-4.7428995088463211E-2</v>
      </c>
      <c r="W45" s="3">
        <f t="shared" si="14"/>
        <v>-1.168795496055397E-2</v>
      </c>
    </row>
    <row r="46" spans="2:23">
      <c r="B46">
        <f t="shared" si="15"/>
        <v>25</v>
      </c>
      <c r="C46" s="3">
        <f t="shared" si="11"/>
        <v>9.9314532479154849</v>
      </c>
      <c r="D46" s="3">
        <f t="shared" si="12"/>
        <v>9.7373645830742692</v>
      </c>
      <c r="E46" s="3">
        <f t="shared" si="12"/>
        <v>9.4637796505865452</v>
      </c>
      <c r="F46" s="3">
        <f t="shared" si="12"/>
        <v>9.10482983541349</v>
      </c>
      <c r="G46" s="3">
        <f t="shared" si="12"/>
        <v>8.6187920339210216</v>
      </c>
      <c r="H46" s="3">
        <f t="shared" si="12"/>
        <v>7.9967562082816901</v>
      </c>
      <c r="I46" s="3">
        <f t="shared" si="12"/>
        <v>7.1508433531507407</v>
      </c>
      <c r="J46" s="3">
        <f t="shared" si="12"/>
        <v>6.0240263020488971</v>
      </c>
      <c r="K46" s="3">
        <f t="shared" si="12"/>
        <v>4.4258955411082033</v>
      </c>
      <c r="L46" s="3">
        <f t="shared" si="13"/>
        <v>2.131878602755068</v>
      </c>
      <c r="N46" s="3">
        <f t="shared" ref="N46:W51" si="16">C45-C46</f>
        <v>-2.0208173599147727E-3</v>
      </c>
      <c r="O46" s="3">
        <f t="shared" si="16"/>
        <v>-1.155159141232609E-2</v>
      </c>
      <c r="P46" s="3">
        <f t="shared" si="16"/>
        <v>-1.4516838734225601E-2</v>
      </c>
      <c r="Q46" s="3">
        <f t="shared" si="16"/>
        <v>-3.4100196440039809E-2</v>
      </c>
      <c r="R46" s="3">
        <f t="shared" si="16"/>
        <v>-3.061166316577868E-2</v>
      </c>
      <c r="S46" s="3">
        <f t="shared" si="16"/>
        <v>-5.587058193931238E-2</v>
      </c>
      <c r="T46" s="3">
        <f t="shared" si="16"/>
        <v>-4.1223388579380682E-2</v>
      </c>
      <c r="U46" s="3">
        <f t="shared" si="16"/>
        <v>-5.8246358685611455E-2</v>
      </c>
      <c r="V46" s="3">
        <f t="shared" si="16"/>
        <v>-3.0259732842998766E-2</v>
      </c>
      <c r="W46" s="3">
        <f t="shared" si="16"/>
        <v>-1.5809665029487441E-2</v>
      </c>
    </row>
    <row r="47" spans="2:23">
      <c r="B47">
        <f t="shared" si="15"/>
        <v>26</v>
      </c>
      <c r="C47" s="3">
        <f t="shared" si="11"/>
        <v>9.9343411457685669</v>
      </c>
      <c r="D47" s="3">
        <f t="shared" si="12"/>
        <v>9.7443838089839083</v>
      </c>
      <c r="E47" s="3">
        <f t="shared" si="12"/>
        <v>9.4843506840099572</v>
      </c>
      <c r="F47" s="3">
        <f t="shared" si="12"/>
        <v>9.1257846039203354</v>
      </c>
      <c r="G47" s="3">
        <f t="shared" si="12"/>
        <v>8.6616003845607707</v>
      </c>
      <c r="H47" s="3">
        <f t="shared" si="12"/>
        <v>8.0316125616129099</v>
      </c>
      <c r="I47" s="3">
        <f t="shared" si="12"/>
        <v>7.2076642457885729</v>
      </c>
      <c r="J47" s="3">
        <f t="shared" si="12"/>
        <v>6.0608642283337257</v>
      </c>
      <c r="K47" s="3">
        <f t="shared" si="12"/>
        <v>4.4671672223313657</v>
      </c>
      <c r="L47" s="3">
        <f t="shared" si="13"/>
        <v>2.1419651803694011</v>
      </c>
      <c r="N47" s="3">
        <f t="shared" si="16"/>
        <v>-2.8878978530819666E-3</v>
      </c>
      <c r="O47" s="3">
        <f t="shared" si="16"/>
        <v>-7.0192259096391041E-3</v>
      </c>
      <c r="P47" s="3">
        <f t="shared" si="16"/>
        <v>-2.0571033423411933E-2</v>
      </c>
      <c r="Q47" s="3">
        <f t="shared" si="16"/>
        <v>-2.0954768506845411E-2</v>
      </c>
      <c r="R47" s="3">
        <f t="shared" si="16"/>
        <v>-4.2808350639749193E-2</v>
      </c>
      <c r="S47" s="3">
        <f t="shared" si="16"/>
        <v>-3.4856353331219836E-2</v>
      </c>
      <c r="T47" s="3">
        <f t="shared" si="16"/>
        <v>-5.6820892637832188E-2</v>
      </c>
      <c r="U47" s="3">
        <f t="shared" si="16"/>
        <v>-3.6837926284828626E-2</v>
      </c>
      <c r="V47" s="3">
        <f t="shared" si="16"/>
        <v>-4.1271681223162382E-2</v>
      </c>
      <c r="W47" s="3">
        <f t="shared" si="16"/>
        <v>-1.008657761433307E-2</v>
      </c>
    </row>
    <row r="48" spans="2:23">
      <c r="B48">
        <f t="shared" si="15"/>
        <v>27</v>
      </c>
      <c r="C48" s="3">
        <f t="shared" si="11"/>
        <v>9.9360959522459762</v>
      </c>
      <c r="D48" s="3">
        <f t="shared" si="12"/>
        <v>9.7543449610651223</v>
      </c>
      <c r="E48" s="3">
        <f t="shared" si="12"/>
        <v>9.4969441269584784</v>
      </c>
      <c r="F48" s="3">
        <f t="shared" si="12"/>
        <v>9.1552505642302826</v>
      </c>
      <c r="G48" s="3">
        <f t="shared" si="12"/>
        <v>8.6881157869973649</v>
      </c>
      <c r="H48" s="3">
        <f t="shared" si="12"/>
        <v>8.0800259290518923</v>
      </c>
      <c r="I48" s="3">
        <f t="shared" si="12"/>
        <v>7.2433132283012363</v>
      </c>
      <c r="J48" s="3">
        <f t="shared" si="12"/>
        <v>6.1114654364056893</v>
      </c>
      <c r="K48" s="3">
        <f t="shared" si="12"/>
        <v>4.4933046091479953</v>
      </c>
      <c r="L48" s="3">
        <f t="shared" si="13"/>
        <v>2.1557224074437884</v>
      </c>
      <c r="N48" s="3">
        <f t="shared" si="16"/>
        <v>-1.7548064774093319E-3</v>
      </c>
      <c r="O48" s="3">
        <f t="shared" si="16"/>
        <v>-9.9611520812139531E-3</v>
      </c>
      <c r="P48" s="3">
        <f t="shared" si="16"/>
        <v>-1.2593442948521272E-2</v>
      </c>
      <c r="Q48" s="3">
        <f t="shared" si="16"/>
        <v>-2.9465960309947192E-2</v>
      </c>
      <c r="R48" s="3">
        <f t="shared" si="16"/>
        <v>-2.6515402436594115E-2</v>
      </c>
      <c r="S48" s="3">
        <f t="shared" si="16"/>
        <v>-4.8413367438982391E-2</v>
      </c>
      <c r="T48" s="3">
        <f t="shared" si="16"/>
        <v>-3.5648982512663352E-2</v>
      </c>
      <c r="U48" s="3">
        <f t="shared" si="16"/>
        <v>-5.0601208071963555E-2</v>
      </c>
      <c r="V48" s="3">
        <f t="shared" si="16"/>
        <v>-2.6137386816629693E-2</v>
      </c>
      <c r="W48" s="3">
        <f t="shared" si="16"/>
        <v>-1.3757227074387313E-2</v>
      </c>
    </row>
    <row r="49" spans="2:23">
      <c r="B49">
        <f t="shared" si="15"/>
        <v>28</v>
      </c>
      <c r="C49" s="3">
        <f t="shared" si="11"/>
        <v>9.9385862402662806</v>
      </c>
      <c r="D49" s="3">
        <f t="shared" si="12"/>
        <v>9.7604352221309778</v>
      </c>
      <c r="E49" s="3">
        <f t="shared" si="12"/>
        <v>9.5147072023311861</v>
      </c>
      <c r="F49" s="3">
        <f t="shared" si="12"/>
        <v>9.1734127909740337</v>
      </c>
      <c r="G49" s="3">
        <f t="shared" si="12"/>
        <v>8.7251607101589261</v>
      </c>
      <c r="H49" s="3">
        <f t="shared" si="12"/>
        <v>8.1101947635189138</v>
      </c>
      <c r="I49" s="3">
        <f t="shared" si="12"/>
        <v>7.2926017319934111</v>
      </c>
      <c r="J49" s="3">
        <f t="shared" si="12"/>
        <v>6.1433097806399406</v>
      </c>
      <c r="K49" s="3">
        <f t="shared" si="12"/>
        <v>4.5291682248209284</v>
      </c>
      <c r="L49" s="3">
        <f t="shared" si="13"/>
        <v>2.1644348697159983</v>
      </c>
      <c r="N49" s="3">
        <f t="shared" si="16"/>
        <v>-2.4902880203043765E-3</v>
      </c>
      <c r="O49" s="3">
        <f t="shared" si="16"/>
        <v>-6.090261065855529E-3</v>
      </c>
      <c r="P49" s="3">
        <f t="shared" si="16"/>
        <v>-1.7763075372707604E-2</v>
      </c>
      <c r="Q49" s="3">
        <f t="shared" si="16"/>
        <v>-1.816222674375112E-2</v>
      </c>
      <c r="R49" s="3">
        <f t="shared" si="16"/>
        <v>-3.7044923161561272E-2</v>
      </c>
      <c r="S49" s="3">
        <f t="shared" si="16"/>
        <v>-3.0168834467021455E-2</v>
      </c>
      <c r="T49" s="3">
        <f t="shared" si="16"/>
        <v>-4.9288503692174856E-2</v>
      </c>
      <c r="U49" s="3">
        <f t="shared" si="16"/>
        <v>-3.1844344234251309E-2</v>
      </c>
      <c r="V49" s="3">
        <f t="shared" si="16"/>
        <v>-3.5863615672933058E-2</v>
      </c>
      <c r="W49" s="3">
        <f t="shared" si="16"/>
        <v>-8.7124622722098977E-3</v>
      </c>
    </row>
    <row r="50" spans="2:23">
      <c r="B50">
        <f t="shared" si="15"/>
        <v>29</v>
      </c>
      <c r="C50" s="3">
        <f t="shared" si="11"/>
        <v>9.9401088055327449</v>
      </c>
      <c r="D50" s="3">
        <f t="shared" si="12"/>
        <v>9.7690346250922424</v>
      </c>
      <c r="E50" s="3">
        <f t="shared" si="12"/>
        <v>9.5256262496681998</v>
      </c>
      <c r="F50" s="3">
        <f t="shared" si="12"/>
        <v>9.1988886054622814</v>
      </c>
      <c r="G50" s="3">
        <f t="shared" si="12"/>
        <v>8.748125579991985</v>
      </c>
      <c r="H50" s="3">
        <f t="shared" si="12"/>
        <v>8.1521371188927212</v>
      </c>
      <c r="I50" s="3">
        <f t="shared" si="12"/>
        <v>7.3234407703673243</v>
      </c>
      <c r="J50" s="3">
        <f t="shared" si="12"/>
        <v>6.1872283291244177</v>
      </c>
      <c r="K50" s="3">
        <f t="shared" si="12"/>
        <v>4.5517598162703639</v>
      </c>
      <c r="L50" s="3">
        <f t="shared" si="13"/>
        <v>2.1763894082736428</v>
      </c>
      <c r="N50" s="3">
        <f t="shared" si="16"/>
        <v>-1.5225652664643263E-3</v>
      </c>
      <c r="O50" s="3">
        <f t="shared" si="16"/>
        <v>-8.5994029612646017E-3</v>
      </c>
      <c r="P50" s="3">
        <f t="shared" si="16"/>
        <v>-1.0919047337013765E-2</v>
      </c>
      <c r="Q50" s="3">
        <f t="shared" si="16"/>
        <v>-2.547581448824765E-2</v>
      </c>
      <c r="R50" s="3">
        <f t="shared" si="16"/>
        <v>-2.2964869833058899E-2</v>
      </c>
      <c r="S50" s="3">
        <f t="shared" si="16"/>
        <v>-4.1942355373807416E-2</v>
      </c>
      <c r="T50" s="3">
        <f t="shared" si="16"/>
        <v>-3.0839038373913219E-2</v>
      </c>
      <c r="U50" s="3">
        <f t="shared" si="16"/>
        <v>-4.3918548484477071E-2</v>
      </c>
      <c r="V50" s="3">
        <f t="shared" si="16"/>
        <v>-2.2591591449435455E-2</v>
      </c>
      <c r="W50" s="3">
        <f t="shared" si="16"/>
        <v>-1.1954538557644501E-2</v>
      </c>
    </row>
    <row r="51" spans="2:23">
      <c r="B51">
        <f t="shared" si="15"/>
        <v>30</v>
      </c>
      <c r="C51" s="3">
        <f t="shared" si="11"/>
        <v>9.9422586562730597</v>
      </c>
      <c r="D51" s="3">
        <f t="shared" si="12"/>
        <v>9.7743157831869265</v>
      </c>
      <c r="E51" s="3">
        <f t="shared" si="12"/>
        <v>9.5409762172402584</v>
      </c>
      <c r="F51" s="3">
        <f t="shared" si="12"/>
        <v>9.2146259817977132</v>
      </c>
      <c r="G51" s="3">
        <f t="shared" si="12"/>
        <v>8.7801880108344577</v>
      </c>
      <c r="H51" s="3">
        <f t="shared" si="12"/>
        <v>8.1782516561421197</v>
      </c>
      <c r="I51" s="3">
        <f t="shared" si="12"/>
        <v>7.3661736029854001</v>
      </c>
      <c r="J51" s="3">
        <f t="shared" si="12"/>
        <v>6.2147683887285403</v>
      </c>
      <c r="K51" s="3">
        <f t="shared" si="12"/>
        <v>4.5828927607841079</v>
      </c>
      <c r="L51" s="3">
        <f t="shared" si="13"/>
        <v>2.1839199387567882</v>
      </c>
      <c r="N51" s="3">
        <f t="shared" si="16"/>
        <v>-2.1498507403148182E-3</v>
      </c>
      <c r="O51" s="3">
        <f t="shared" si="16"/>
        <v>-5.2811580946841019E-3</v>
      </c>
      <c r="P51" s="3">
        <f t="shared" si="16"/>
        <v>-1.5349967572058532E-2</v>
      </c>
      <c r="Q51" s="3">
        <f t="shared" si="16"/>
        <v>-1.5737376335431819E-2</v>
      </c>
      <c r="R51" s="3">
        <f t="shared" si="16"/>
        <v>-3.2062430842472622E-2</v>
      </c>
      <c r="S51" s="3">
        <f t="shared" si="16"/>
        <v>-2.6114537249398495E-2</v>
      </c>
      <c r="T51" s="3">
        <f t="shared" si="16"/>
        <v>-4.2732832618075811E-2</v>
      </c>
      <c r="U51" s="3">
        <f t="shared" si="16"/>
        <v>-2.7540059604122646E-2</v>
      </c>
      <c r="V51" s="3">
        <f t="shared" si="16"/>
        <v>-3.1132944513744043E-2</v>
      </c>
      <c r="W51" s="3">
        <f t="shared" si="16"/>
        <v>-7.5305304831454478E-3</v>
      </c>
    </row>
  </sheetData>
  <mergeCells count="1">
    <mergeCell ref="N1:O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1:AB51"/>
  <sheetViews>
    <sheetView topLeftCell="J1" workbookViewId="0">
      <selection activeCell="S20" sqref="S20"/>
    </sheetView>
  </sheetViews>
  <sheetFormatPr defaultRowHeight="15"/>
  <cols>
    <col min="1" max="1" width="4.140625" customWidth="1"/>
    <col min="2" max="2" width="40.5703125" bestFit="1" customWidth="1"/>
    <col min="15" max="15" width="7.85546875" customWidth="1"/>
  </cols>
  <sheetData>
    <row r="1" spans="2:15" ht="15.75" thickBot="1">
      <c r="N1" s="18" t="s">
        <v>19</v>
      </c>
      <c r="O1" s="19"/>
    </row>
    <row r="2" spans="2:15" ht="15.75" thickBot="1">
      <c r="B2" t="s">
        <v>0</v>
      </c>
      <c r="C2" s="1">
        <v>5</v>
      </c>
      <c r="N2" s="5" t="s">
        <v>21</v>
      </c>
      <c r="O2" s="5" t="s">
        <v>20</v>
      </c>
    </row>
    <row r="3" spans="2:15">
      <c r="B3" t="s">
        <v>1</v>
      </c>
      <c r="C3" s="1">
        <v>10</v>
      </c>
      <c r="N3" s="8">
        <v>0</v>
      </c>
      <c r="O3" s="9">
        <f>$C$14+((EXP(($C$11*$C$9*N3)/$C$10)-1)/(EXP(($C$11*$C$9*$C$2)/$C$10)-1))*($L$14-$C$14)</f>
        <v>10</v>
      </c>
    </row>
    <row r="4" spans="2:15">
      <c r="B4" t="s">
        <v>2</v>
      </c>
      <c r="C4">
        <f>C2/C3</f>
        <v>0.5</v>
      </c>
      <c r="N4" s="10">
        <f>N3+0.5</f>
        <v>0.5</v>
      </c>
      <c r="O4" s="11">
        <f t="shared" ref="O4:O13" si="0">$C$14+((EXP(($C$11*$C$9*N4)/$C$10)-1)/(EXP(($C$11*$C$9*$C$2)/$C$10)-1))*($L$14-$C$14)</f>
        <v>9.9999999999839257</v>
      </c>
    </row>
    <row r="5" spans="2:15">
      <c r="B5" t="s">
        <v>3</v>
      </c>
      <c r="C5">
        <v>1</v>
      </c>
      <c r="D5">
        <f>C5+1</f>
        <v>2</v>
      </c>
      <c r="E5">
        <f t="shared" ref="E5:L5" si="1">D5+1</f>
        <v>3</v>
      </c>
      <c r="F5">
        <f t="shared" si="1"/>
        <v>4</v>
      </c>
      <c r="G5">
        <f t="shared" si="1"/>
        <v>5</v>
      </c>
      <c r="H5">
        <f t="shared" si="1"/>
        <v>6</v>
      </c>
      <c r="I5">
        <f t="shared" si="1"/>
        <v>7</v>
      </c>
      <c r="J5">
        <f t="shared" si="1"/>
        <v>8</v>
      </c>
      <c r="K5">
        <f t="shared" si="1"/>
        <v>9</v>
      </c>
      <c r="L5">
        <f t="shared" si="1"/>
        <v>10</v>
      </c>
      <c r="N5" s="10">
        <f t="shared" ref="N5:N13" si="2">N4+0.5</f>
        <v>1</v>
      </c>
      <c r="O5" s="11">
        <f t="shared" si="0"/>
        <v>9.99999999966108</v>
      </c>
    </row>
    <row r="6" spans="2:15">
      <c r="B6" t="s">
        <v>4</v>
      </c>
      <c r="C6">
        <f>C4/2</f>
        <v>0.25</v>
      </c>
      <c r="D6">
        <f>C6+$C$4</f>
        <v>0.75</v>
      </c>
      <c r="E6">
        <f t="shared" ref="E6:L7" si="3">D6+$C$4</f>
        <v>1.25</v>
      </c>
      <c r="F6">
        <f t="shared" si="3"/>
        <v>1.75</v>
      </c>
      <c r="G6">
        <f t="shared" si="3"/>
        <v>2.25</v>
      </c>
      <c r="H6">
        <f t="shared" si="3"/>
        <v>2.75</v>
      </c>
      <c r="I6">
        <f t="shared" si="3"/>
        <v>3.25</v>
      </c>
      <c r="J6">
        <f t="shared" si="3"/>
        <v>3.75</v>
      </c>
      <c r="K6">
        <f t="shared" si="3"/>
        <v>4.25</v>
      </c>
      <c r="L6">
        <f t="shared" si="3"/>
        <v>4.75</v>
      </c>
      <c r="N6" s="10">
        <f t="shared" si="2"/>
        <v>1.5</v>
      </c>
      <c r="O6" s="11">
        <f t="shared" si="0"/>
        <v>9.9999999931765373</v>
      </c>
    </row>
    <row r="7" spans="2:15">
      <c r="B7" t="s">
        <v>8</v>
      </c>
      <c r="C7">
        <f>0</f>
        <v>0</v>
      </c>
      <c r="D7">
        <f>C7+$C$4</f>
        <v>0.5</v>
      </c>
      <c r="E7">
        <f t="shared" si="3"/>
        <v>1</v>
      </c>
      <c r="F7">
        <f t="shared" si="3"/>
        <v>1.5</v>
      </c>
      <c r="G7">
        <f t="shared" si="3"/>
        <v>2</v>
      </c>
      <c r="H7">
        <f t="shared" si="3"/>
        <v>2.5</v>
      </c>
      <c r="I7">
        <f t="shared" si="3"/>
        <v>3</v>
      </c>
      <c r="J7">
        <f t="shared" si="3"/>
        <v>3.5</v>
      </c>
      <c r="K7">
        <f t="shared" si="3"/>
        <v>4</v>
      </c>
      <c r="L7">
        <f t="shared" si="3"/>
        <v>4.5</v>
      </c>
      <c r="N7" s="10">
        <f t="shared" si="2"/>
        <v>2</v>
      </c>
      <c r="O7" s="11">
        <f>$C$14+((EXP(($C$11*$C$9*N7)/$C$10)-1)/(EXP(($C$11*$C$9*$C$2)/$C$10)-1))*($L$14-$C$14)</f>
        <v>9.9999998629310252</v>
      </c>
    </row>
    <row r="8" spans="2:15">
      <c r="B8" t="s">
        <v>9</v>
      </c>
      <c r="C8">
        <f>C7+$C$4</f>
        <v>0.5</v>
      </c>
      <c r="D8">
        <f t="shared" ref="D8:L8" si="4">D7+$C$4</f>
        <v>1</v>
      </c>
      <c r="E8">
        <f t="shared" si="4"/>
        <v>1.5</v>
      </c>
      <c r="F8">
        <f t="shared" si="4"/>
        <v>2</v>
      </c>
      <c r="G8">
        <f t="shared" si="4"/>
        <v>2.5</v>
      </c>
      <c r="H8">
        <f t="shared" si="4"/>
        <v>3</v>
      </c>
      <c r="I8">
        <f t="shared" si="4"/>
        <v>3.5</v>
      </c>
      <c r="J8">
        <f t="shared" si="4"/>
        <v>4</v>
      </c>
      <c r="K8">
        <f t="shared" si="4"/>
        <v>4.5</v>
      </c>
      <c r="L8">
        <f t="shared" si="4"/>
        <v>5</v>
      </c>
      <c r="N8" s="10">
        <f t="shared" si="2"/>
        <v>2.5</v>
      </c>
      <c r="O8" s="11">
        <f t="shared" si="0"/>
        <v>9.9999972468799569</v>
      </c>
    </row>
    <row r="9" spans="2:15">
      <c r="B9" t="s">
        <v>24</v>
      </c>
      <c r="C9" s="1">
        <v>3.0000000000000001E-3</v>
      </c>
      <c r="D9" s="1">
        <f>C9</f>
        <v>3.0000000000000001E-3</v>
      </c>
      <c r="E9" s="1">
        <f t="shared" ref="E9:L9" si="5">D9</f>
        <v>3.0000000000000001E-3</v>
      </c>
      <c r="F9" s="1">
        <f t="shared" si="5"/>
        <v>3.0000000000000001E-3</v>
      </c>
      <c r="G9" s="1">
        <f t="shared" si="5"/>
        <v>3.0000000000000001E-3</v>
      </c>
      <c r="H9" s="1">
        <f t="shared" si="5"/>
        <v>3.0000000000000001E-3</v>
      </c>
      <c r="I9" s="1">
        <f t="shared" si="5"/>
        <v>3.0000000000000001E-3</v>
      </c>
      <c r="J9" s="1">
        <f t="shared" si="5"/>
        <v>3.0000000000000001E-3</v>
      </c>
      <c r="K9" s="1">
        <f t="shared" si="5"/>
        <v>3.0000000000000001E-3</v>
      </c>
      <c r="L9" s="1">
        <f t="shared" si="5"/>
        <v>3.0000000000000001E-3</v>
      </c>
      <c r="N9" s="10">
        <f t="shared" si="2"/>
        <v>3</v>
      </c>
      <c r="O9" s="11">
        <f t="shared" si="0"/>
        <v>9.9999447020896621</v>
      </c>
    </row>
    <row r="10" spans="2:15">
      <c r="B10" t="s">
        <v>22</v>
      </c>
      <c r="C10" s="1">
        <v>0.5</v>
      </c>
      <c r="N10" s="10">
        <f t="shared" si="2"/>
        <v>3.5</v>
      </c>
      <c r="O10" s="11">
        <f t="shared" si="0"/>
        <v>9.9988893117640618</v>
      </c>
    </row>
    <row r="11" spans="2:15">
      <c r="B11" t="s">
        <v>23</v>
      </c>
      <c r="C11" s="1">
        <v>1000</v>
      </c>
      <c r="N11" s="10">
        <f t="shared" si="2"/>
        <v>4</v>
      </c>
      <c r="O11" s="11">
        <f t="shared" si="0"/>
        <v>9.9776912304108425</v>
      </c>
    </row>
    <row r="12" spans="2:15">
      <c r="B12" t="s">
        <v>25</v>
      </c>
      <c r="C12" s="14">
        <f>C11*C9</f>
        <v>3</v>
      </c>
      <c r="N12" s="10">
        <f t="shared" si="2"/>
        <v>4.5</v>
      </c>
      <c r="O12" s="11">
        <f t="shared" si="0"/>
        <v>9.5519163846900241</v>
      </c>
    </row>
    <row r="13" spans="2:15" ht="15.75" thickBot="1">
      <c r="B13" t="s">
        <v>26</v>
      </c>
      <c r="C13">
        <f>C10/C4</f>
        <v>1</v>
      </c>
      <c r="N13" s="12">
        <f t="shared" si="2"/>
        <v>5</v>
      </c>
      <c r="O13" s="13">
        <f t="shared" si="0"/>
        <v>1</v>
      </c>
    </row>
    <row r="14" spans="2:15">
      <c r="B14" t="s">
        <v>13</v>
      </c>
      <c r="C14" s="1">
        <v>10</v>
      </c>
      <c r="L14" s="1">
        <v>1</v>
      </c>
    </row>
    <row r="15" spans="2:15">
      <c r="B15" t="s">
        <v>10</v>
      </c>
      <c r="C15">
        <v>0</v>
      </c>
      <c r="D15">
        <f>$C$13+$C$12/2</f>
        <v>2.5</v>
      </c>
      <c r="E15">
        <f t="shared" ref="E15:L15" si="6">$C$13+$C$12/2</f>
        <v>2.5</v>
      </c>
      <c r="F15">
        <f t="shared" si="6"/>
        <v>2.5</v>
      </c>
      <c r="G15">
        <f t="shared" si="6"/>
        <v>2.5</v>
      </c>
      <c r="H15">
        <f t="shared" si="6"/>
        <v>2.5</v>
      </c>
      <c r="I15">
        <f t="shared" si="6"/>
        <v>2.5</v>
      </c>
      <c r="J15">
        <f t="shared" si="6"/>
        <v>2.5</v>
      </c>
      <c r="K15">
        <f t="shared" si="6"/>
        <v>2.5</v>
      </c>
      <c r="L15">
        <f t="shared" si="6"/>
        <v>2.5</v>
      </c>
    </row>
    <row r="16" spans="2:15">
      <c r="B16" t="s">
        <v>11</v>
      </c>
      <c r="C16">
        <f>$C$13-$C$12/2</f>
        <v>-0.5</v>
      </c>
      <c r="D16">
        <f>$C$13-$C$12/2</f>
        <v>-0.5</v>
      </c>
      <c r="E16">
        <f>$C$13-$C$12/2</f>
        <v>-0.5</v>
      </c>
      <c r="F16">
        <f t="shared" ref="F16:K16" si="7">$C$13-$C$12/2</f>
        <v>-0.5</v>
      </c>
      <c r="G16">
        <f t="shared" si="7"/>
        <v>-0.5</v>
      </c>
      <c r="H16">
        <f t="shared" si="7"/>
        <v>-0.5</v>
      </c>
      <c r="I16">
        <f t="shared" si="7"/>
        <v>-0.5</v>
      </c>
      <c r="J16">
        <f t="shared" si="7"/>
        <v>-0.5</v>
      </c>
      <c r="K16">
        <f t="shared" si="7"/>
        <v>-0.5</v>
      </c>
      <c r="L16">
        <v>0</v>
      </c>
    </row>
    <row r="17" spans="2:28">
      <c r="B17" t="s">
        <v>15</v>
      </c>
      <c r="C17" s="2">
        <f>(2*$C$13+$C$12)*C14</f>
        <v>50</v>
      </c>
      <c r="D17" s="4"/>
      <c r="E17" s="4"/>
      <c r="F17" s="4"/>
      <c r="G17" s="4"/>
      <c r="H17" s="4"/>
      <c r="I17" s="4"/>
      <c r="J17" s="4"/>
      <c r="K17" s="4"/>
      <c r="L17" s="2">
        <f>(2*$C$13+$C$12)*L14</f>
        <v>5</v>
      </c>
    </row>
    <row r="18" spans="2:28">
      <c r="B18" t="s">
        <v>14</v>
      </c>
      <c r="C18" s="2">
        <f>-(2*$C$13+$C$12)</f>
        <v>-5</v>
      </c>
      <c r="D18" s="1"/>
      <c r="E18" s="1"/>
      <c r="F18" s="1"/>
      <c r="G18" s="1"/>
      <c r="H18" s="1"/>
      <c r="I18" s="1"/>
      <c r="J18" s="1"/>
      <c r="K18" s="1"/>
      <c r="L18" s="2">
        <f>-(2*$C$13+$C$12)</f>
        <v>-5</v>
      </c>
    </row>
    <row r="19" spans="2:28">
      <c r="B19" t="s">
        <v>12</v>
      </c>
      <c r="C19">
        <f>C15+C16+($C$12-$C$12)-C18</f>
        <v>4.5</v>
      </c>
      <c r="D19">
        <f>D15+D16</f>
        <v>2</v>
      </c>
      <c r="E19">
        <f t="shared" ref="E19:J19" si="8">E15+E16</f>
        <v>2</v>
      </c>
      <c r="F19">
        <f t="shared" si="8"/>
        <v>2</v>
      </c>
      <c r="G19">
        <f t="shared" si="8"/>
        <v>2</v>
      </c>
      <c r="H19">
        <f t="shared" si="8"/>
        <v>2</v>
      </c>
      <c r="I19">
        <f t="shared" si="8"/>
        <v>2</v>
      </c>
      <c r="J19">
        <f t="shared" si="8"/>
        <v>2</v>
      </c>
      <c r="K19">
        <f>K15+K16</f>
        <v>2</v>
      </c>
      <c r="L19">
        <f>L15+L16+($C$12-$C$12)-L18</f>
        <v>7.5</v>
      </c>
    </row>
    <row r="21" spans="2:28">
      <c r="B21" t="s">
        <v>16</v>
      </c>
      <c r="C21">
        <f>C14</f>
        <v>10</v>
      </c>
      <c r="D21" s="1">
        <v>9</v>
      </c>
      <c r="E21" s="1">
        <v>8</v>
      </c>
      <c r="F21" s="1">
        <v>7</v>
      </c>
      <c r="G21" s="1">
        <v>6</v>
      </c>
      <c r="H21" s="1">
        <v>5</v>
      </c>
      <c r="I21" s="1">
        <v>4</v>
      </c>
      <c r="J21" s="1">
        <v>3</v>
      </c>
      <c r="K21" s="1">
        <v>2</v>
      </c>
      <c r="L21">
        <f>L14</f>
        <v>1</v>
      </c>
    </row>
    <row r="22" spans="2:28">
      <c r="B22">
        <v>1</v>
      </c>
      <c r="C22" s="3">
        <f>(C$15*C21+C$16*D21+C$17)/C$19</f>
        <v>10.111111111111111</v>
      </c>
      <c r="D22" s="3">
        <f>(D$15*C21+D$16*E21)/D$19</f>
        <v>10.5</v>
      </c>
      <c r="E22" s="3">
        <f t="shared" ref="E22:K37" si="9">(E$15*D21+E$16*F21)/E$19</f>
        <v>9.5</v>
      </c>
      <c r="F22" s="3">
        <f t="shared" si="9"/>
        <v>8.5</v>
      </c>
      <c r="G22" s="3">
        <f t="shared" si="9"/>
        <v>7.5</v>
      </c>
      <c r="H22" s="3">
        <f t="shared" si="9"/>
        <v>6.5</v>
      </c>
      <c r="I22" s="3">
        <f t="shared" si="9"/>
        <v>5.5</v>
      </c>
      <c r="J22" s="3">
        <f t="shared" si="9"/>
        <v>4.5</v>
      </c>
      <c r="K22" s="3">
        <f t="shared" si="9"/>
        <v>3.5</v>
      </c>
      <c r="L22" s="3">
        <f>(L$15*K21+L$16*L21+L$17)/L$19</f>
        <v>1.3333333333333333</v>
      </c>
      <c r="N22" s="3">
        <f>C21-C22</f>
        <v>-0.11111111111111072</v>
      </c>
      <c r="O22" s="3">
        <f t="shared" ref="O22:W37" si="10">D21-D22</f>
        <v>-1.5</v>
      </c>
      <c r="P22" s="3">
        <f t="shared" si="10"/>
        <v>-1.5</v>
      </c>
      <c r="Q22" s="3">
        <f t="shared" si="10"/>
        <v>-1.5</v>
      </c>
      <c r="R22" s="3">
        <f t="shared" si="10"/>
        <v>-1.5</v>
      </c>
      <c r="S22" s="3">
        <f t="shared" si="10"/>
        <v>-1.5</v>
      </c>
      <c r="T22" s="3">
        <f t="shared" si="10"/>
        <v>-1.5</v>
      </c>
      <c r="U22" s="3">
        <f t="shared" si="10"/>
        <v>-1.5</v>
      </c>
      <c r="V22" s="3">
        <f t="shared" si="10"/>
        <v>-1.5</v>
      </c>
      <c r="W22" s="3">
        <f>L21-L22</f>
        <v>-0.33333333333333326</v>
      </c>
      <c r="X22" s="3"/>
      <c r="Y22" s="3"/>
      <c r="Z22" s="3"/>
      <c r="AA22" s="3"/>
      <c r="AB22" s="3"/>
    </row>
    <row r="23" spans="2:28">
      <c r="B23">
        <f>B22+1</f>
        <v>2</v>
      </c>
      <c r="C23" s="3">
        <f t="shared" ref="C23:C51" si="11">(C$15*C22+C$16*D22+C$17)/C$19</f>
        <v>9.9444444444444446</v>
      </c>
      <c r="D23" s="3">
        <f t="shared" ref="D23:K51" si="12">(D$15*C22+D$16*E22)/D$19</f>
        <v>10.263888888888889</v>
      </c>
      <c r="E23" s="3">
        <f t="shared" si="9"/>
        <v>11</v>
      </c>
      <c r="F23" s="3">
        <f t="shared" si="9"/>
        <v>10</v>
      </c>
      <c r="G23" s="3">
        <f t="shared" si="9"/>
        <v>9</v>
      </c>
      <c r="H23" s="3">
        <f t="shared" si="9"/>
        <v>8</v>
      </c>
      <c r="I23" s="3">
        <f t="shared" si="9"/>
        <v>7</v>
      </c>
      <c r="J23" s="3">
        <f t="shared" si="9"/>
        <v>6</v>
      </c>
      <c r="K23" s="3">
        <f t="shared" si="9"/>
        <v>5.291666666666667</v>
      </c>
      <c r="L23" s="3">
        <f t="shared" ref="L23:L51" si="13">(L$15*K22+L$16*L22+L$17)/L$19</f>
        <v>1.8333333333333333</v>
      </c>
      <c r="N23" s="3">
        <f t="shared" ref="N23:W45" si="14">C22-C23</f>
        <v>0.16666666666666607</v>
      </c>
      <c r="O23" s="3">
        <f t="shared" si="10"/>
        <v>0.23611111111111072</v>
      </c>
      <c r="P23" s="3">
        <f t="shared" si="10"/>
        <v>-1.5</v>
      </c>
      <c r="Q23" s="3">
        <f t="shared" si="10"/>
        <v>-1.5</v>
      </c>
      <c r="R23" s="3">
        <f t="shared" si="10"/>
        <v>-1.5</v>
      </c>
      <c r="S23" s="3">
        <f t="shared" si="10"/>
        <v>-1.5</v>
      </c>
      <c r="T23" s="3">
        <f t="shared" si="10"/>
        <v>-1.5</v>
      </c>
      <c r="U23" s="3">
        <f t="shared" si="10"/>
        <v>-1.5</v>
      </c>
      <c r="V23" s="3">
        <f t="shared" si="10"/>
        <v>-1.791666666666667</v>
      </c>
      <c r="W23" s="3">
        <f t="shared" si="10"/>
        <v>-0.5</v>
      </c>
    </row>
    <row r="24" spans="2:28">
      <c r="B24">
        <f t="shared" ref="B24:B51" si="15">B23+1</f>
        <v>3</v>
      </c>
      <c r="C24" s="3">
        <f t="shared" si="11"/>
        <v>9.9706790123456788</v>
      </c>
      <c r="D24" s="3">
        <f t="shared" si="12"/>
        <v>9.6805555555555554</v>
      </c>
      <c r="E24" s="3">
        <f t="shared" si="9"/>
        <v>10.329861111111111</v>
      </c>
      <c r="F24" s="3">
        <f t="shared" si="9"/>
        <v>11.5</v>
      </c>
      <c r="G24" s="3">
        <f t="shared" si="9"/>
        <v>10.5</v>
      </c>
      <c r="H24" s="3">
        <f t="shared" si="9"/>
        <v>9.5</v>
      </c>
      <c r="I24" s="3">
        <f t="shared" si="9"/>
        <v>8.5</v>
      </c>
      <c r="J24" s="3">
        <f t="shared" si="9"/>
        <v>7.427083333333333</v>
      </c>
      <c r="K24" s="3">
        <f t="shared" si="9"/>
        <v>7.041666666666667</v>
      </c>
      <c r="L24" s="3">
        <f t="shared" si="13"/>
        <v>2.4305555555555558</v>
      </c>
      <c r="N24" s="3">
        <f t="shared" si="14"/>
        <v>-2.6234567901234129E-2</v>
      </c>
      <c r="O24" s="3">
        <f t="shared" si="10"/>
        <v>0.58333333333333393</v>
      </c>
      <c r="P24" s="3">
        <f t="shared" si="10"/>
        <v>0.67013888888888928</v>
      </c>
      <c r="Q24" s="3">
        <f t="shared" si="10"/>
        <v>-1.5</v>
      </c>
      <c r="R24" s="3">
        <f t="shared" si="10"/>
        <v>-1.5</v>
      </c>
      <c r="S24" s="3">
        <f t="shared" si="10"/>
        <v>-1.5</v>
      </c>
      <c r="T24" s="3">
        <f t="shared" si="10"/>
        <v>-1.5</v>
      </c>
      <c r="U24" s="3">
        <f t="shared" si="10"/>
        <v>-1.427083333333333</v>
      </c>
      <c r="V24" s="3">
        <f t="shared" si="10"/>
        <v>-1.75</v>
      </c>
      <c r="W24" s="3">
        <f t="shared" si="10"/>
        <v>-0.59722222222222254</v>
      </c>
    </row>
    <row r="25" spans="2:28">
      <c r="B25">
        <f t="shared" si="15"/>
        <v>4</v>
      </c>
      <c r="C25" s="3">
        <f t="shared" si="11"/>
        <v>10.035493827160494</v>
      </c>
      <c r="D25" s="3">
        <f t="shared" si="12"/>
        <v>9.8808834876543195</v>
      </c>
      <c r="E25" s="3">
        <f t="shared" si="9"/>
        <v>9.2256944444444446</v>
      </c>
      <c r="F25" s="3">
        <f t="shared" si="9"/>
        <v>10.287326388888889</v>
      </c>
      <c r="G25" s="3">
        <f t="shared" si="9"/>
        <v>12</v>
      </c>
      <c r="H25" s="3">
        <f t="shared" si="9"/>
        <v>11</v>
      </c>
      <c r="I25" s="3">
        <f t="shared" si="9"/>
        <v>10.018229166666666</v>
      </c>
      <c r="J25" s="3">
        <f t="shared" si="9"/>
        <v>8.8645833333333339</v>
      </c>
      <c r="K25" s="3">
        <f t="shared" si="9"/>
        <v>8.6762152777777768</v>
      </c>
      <c r="L25" s="3">
        <f>(L$15*K24+L$16*L24+L$17)/L$19</f>
        <v>3.0138888888888888</v>
      </c>
      <c r="N25" s="3">
        <f t="shared" si="14"/>
        <v>-6.4814814814814881E-2</v>
      </c>
      <c r="O25" s="3">
        <f t="shared" si="10"/>
        <v>-0.20032793209876409</v>
      </c>
      <c r="P25" s="3">
        <f t="shared" si="10"/>
        <v>1.1041666666666661</v>
      </c>
      <c r="Q25" s="3">
        <f t="shared" si="10"/>
        <v>1.2126736111111107</v>
      </c>
      <c r="R25" s="3">
        <f t="shared" si="10"/>
        <v>-1.5</v>
      </c>
      <c r="S25" s="3">
        <f t="shared" si="10"/>
        <v>-1.5</v>
      </c>
      <c r="T25" s="3">
        <f t="shared" si="10"/>
        <v>-1.5182291666666661</v>
      </c>
      <c r="U25" s="3">
        <f t="shared" si="10"/>
        <v>-1.4375000000000009</v>
      </c>
      <c r="V25" s="3">
        <f t="shared" si="10"/>
        <v>-1.6345486111111098</v>
      </c>
      <c r="W25" s="3">
        <f t="shared" si="10"/>
        <v>-0.58333333333333304</v>
      </c>
    </row>
    <row r="26" spans="2:28">
      <c r="B26">
        <f t="shared" si="15"/>
        <v>5</v>
      </c>
      <c r="C26" s="3">
        <f t="shared" si="11"/>
        <v>10.01323516803841</v>
      </c>
      <c r="D26" s="3">
        <f t="shared" si="12"/>
        <v>10.237943672839506</v>
      </c>
      <c r="E26" s="3">
        <f t="shared" si="9"/>
        <v>9.779272762345677</v>
      </c>
      <c r="F26" s="3">
        <f t="shared" si="9"/>
        <v>8.5321180555555554</v>
      </c>
      <c r="G26" s="3">
        <f t="shared" si="9"/>
        <v>10.109157986111111</v>
      </c>
      <c r="H26" s="3">
        <f t="shared" si="9"/>
        <v>12.495442708333334</v>
      </c>
      <c r="I26" s="3">
        <f t="shared" si="9"/>
        <v>11.533854166666666</v>
      </c>
      <c r="J26" s="3">
        <f t="shared" si="9"/>
        <v>10.353732638888888</v>
      </c>
      <c r="K26" s="3">
        <f t="shared" si="9"/>
        <v>10.327256944444446</v>
      </c>
      <c r="L26" s="3">
        <f t="shared" si="13"/>
        <v>3.5587384259259256</v>
      </c>
      <c r="N26" s="3">
        <f t="shared" si="14"/>
        <v>2.2258659122083913E-2</v>
      </c>
      <c r="O26" s="3">
        <f t="shared" si="10"/>
        <v>-0.3570601851851869</v>
      </c>
      <c r="P26" s="3">
        <f t="shared" si="10"/>
        <v>-0.55357831790123235</v>
      </c>
      <c r="Q26" s="3">
        <f t="shared" si="10"/>
        <v>1.7552083333333339</v>
      </c>
      <c r="R26" s="3">
        <f t="shared" si="10"/>
        <v>1.8908420138888893</v>
      </c>
      <c r="S26" s="3">
        <f t="shared" si="10"/>
        <v>-1.4954427083333339</v>
      </c>
      <c r="T26" s="3">
        <f t="shared" si="10"/>
        <v>-1.515625</v>
      </c>
      <c r="U26" s="3">
        <f t="shared" si="10"/>
        <v>-1.4891493055555536</v>
      </c>
      <c r="V26" s="3">
        <f t="shared" si="10"/>
        <v>-1.6510416666666696</v>
      </c>
      <c r="W26" s="3">
        <f t="shared" si="10"/>
        <v>-0.54484953703703676</v>
      </c>
    </row>
    <row r="27" spans="2:28">
      <c r="B27">
        <f t="shared" si="15"/>
        <v>6</v>
      </c>
      <c r="C27" s="3">
        <f t="shared" si="11"/>
        <v>9.9735618141289439</v>
      </c>
      <c r="D27" s="3">
        <f t="shared" si="12"/>
        <v>10.071725769461592</v>
      </c>
      <c r="E27" s="3">
        <f t="shared" si="9"/>
        <v>10.664400077160494</v>
      </c>
      <c r="F27" s="3">
        <f t="shared" si="9"/>
        <v>9.6968014564043195</v>
      </c>
      <c r="G27" s="3">
        <f t="shared" si="9"/>
        <v>7.5412868923611107</v>
      </c>
      <c r="H27" s="3">
        <f t="shared" si="9"/>
        <v>9.7529839409722232</v>
      </c>
      <c r="I27" s="3">
        <f t="shared" si="9"/>
        <v>13.030870225694446</v>
      </c>
      <c r="J27" s="3">
        <f t="shared" si="9"/>
        <v>11.835503472222221</v>
      </c>
      <c r="K27" s="3">
        <f t="shared" si="9"/>
        <v>12.052481192129628</v>
      </c>
      <c r="L27" s="3">
        <f t="shared" si="13"/>
        <v>4.1090856481481488</v>
      </c>
      <c r="N27" s="3">
        <f t="shared" si="14"/>
        <v>3.9673353909465803E-2</v>
      </c>
      <c r="O27" s="3">
        <f t="shared" si="10"/>
        <v>0.16621790337791431</v>
      </c>
      <c r="P27" s="3">
        <f t="shared" si="10"/>
        <v>-0.88512731481481666</v>
      </c>
      <c r="Q27" s="3">
        <f t="shared" si="10"/>
        <v>-1.1646834008487641</v>
      </c>
      <c r="R27" s="3">
        <f t="shared" si="10"/>
        <v>2.56787109375</v>
      </c>
      <c r="S27" s="3">
        <f t="shared" si="10"/>
        <v>2.7424587673611107</v>
      </c>
      <c r="T27" s="3">
        <f t="shared" si="10"/>
        <v>-1.4970160590277803</v>
      </c>
      <c r="U27" s="3">
        <f t="shared" si="10"/>
        <v>-1.4817708333333339</v>
      </c>
      <c r="V27" s="3">
        <f t="shared" si="10"/>
        <v>-1.7252242476851816</v>
      </c>
      <c r="W27" s="3">
        <f t="shared" si="10"/>
        <v>-0.55034722222222321</v>
      </c>
    </row>
    <row r="28" spans="2:28">
      <c r="B28">
        <f t="shared" si="15"/>
        <v>7</v>
      </c>
      <c r="C28" s="3">
        <f t="shared" si="11"/>
        <v>9.9920304700598237</v>
      </c>
      <c r="D28" s="3">
        <f t="shared" si="12"/>
        <v>9.8008522483710561</v>
      </c>
      <c r="E28" s="3">
        <f t="shared" si="9"/>
        <v>10.16545684772591</v>
      </c>
      <c r="F28" s="3">
        <f t="shared" si="9"/>
        <v>11.445178373360338</v>
      </c>
      <c r="G28" s="3">
        <f t="shared" si="9"/>
        <v>9.6827558352623431</v>
      </c>
      <c r="H28" s="3">
        <f t="shared" si="9"/>
        <v>6.1688910590277777</v>
      </c>
      <c r="I28" s="3">
        <f t="shared" si="9"/>
        <v>9.2323540581597232</v>
      </c>
      <c r="J28" s="3">
        <f t="shared" si="9"/>
        <v>13.275467484085651</v>
      </c>
      <c r="K28" s="3">
        <f t="shared" si="9"/>
        <v>13.76710792824074</v>
      </c>
      <c r="L28" s="3">
        <f t="shared" si="13"/>
        <v>4.6841603973765427</v>
      </c>
      <c r="N28" s="3">
        <f t="shared" si="14"/>
        <v>-1.8468655930879763E-2</v>
      </c>
      <c r="O28" s="3">
        <f t="shared" si="10"/>
        <v>0.27087352109053597</v>
      </c>
      <c r="P28" s="3">
        <f t="shared" si="10"/>
        <v>0.49894322943458391</v>
      </c>
      <c r="Q28" s="3">
        <f t="shared" si="10"/>
        <v>-1.748376916956019</v>
      </c>
      <c r="R28" s="3">
        <f t="shared" si="10"/>
        <v>-2.1414689429012324</v>
      </c>
      <c r="S28" s="3">
        <f t="shared" si="10"/>
        <v>3.5840928819444455</v>
      </c>
      <c r="T28" s="3">
        <f t="shared" si="10"/>
        <v>3.7985161675347232</v>
      </c>
      <c r="U28" s="3">
        <f t="shared" si="10"/>
        <v>-1.4399640118634291</v>
      </c>
      <c r="V28" s="3">
        <f t="shared" si="10"/>
        <v>-1.7146267361111125</v>
      </c>
      <c r="W28" s="3">
        <f t="shared" si="10"/>
        <v>-0.57507474922839386</v>
      </c>
    </row>
    <row r="29" spans="2:28">
      <c r="B29">
        <f t="shared" si="15"/>
        <v>8</v>
      </c>
      <c r="C29" s="3">
        <f t="shared" si="11"/>
        <v>10.022127527958771</v>
      </c>
      <c r="D29" s="3">
        <f t="shared" si="12"/>
        <v>9.9486738756433013</v>
      </c>
      <c r="E29" s="3">
        <f t="shared" si="9"/>
        <v>9.389770717123735</v>
      </c>
      <c r="F29" s="3">
        <f t="shared" si="9"/>
        <v>10.286132100841801</v>
      </c>
      <c r="G29" s="3">
        <f t="shared" si="9"/>
        <v>12.764250201943478</v>
      </c>
      <c r="H29" s="3">
        <f t="shared" si="9"/>
        <v>9.795356279537998</v>
      </c>
      <c r="I29" s="3">
        <f t="shared" si="9"/>
        <v>4.3922469527633101</v>
      </c>
      <c r="J29" s="3">
        <f t="shared" si="9"/>
        <v>8.0986655906394684</v>
      </c>
      <c r="K29" s="3">
        <f t="shared" si="9"/>
        <v>15.423294255762926</v>
      </c>
      <c r="L29" s="3">
        <f t="shared" si="13"/>
        <v>5.2557026427469129</v>
      </c>
      <c r="N29" s="3">
        <f t="shared" si="14"/>
        <v>-3.0097057898947455E-2</v>
      </c>
      <c r="O29" s="3">
        <f t="shared" si="10"/>
        <v>-0.14782162727224524</v>
      </c>
      <c r="P29" s="3">
        <f t="shared" si="10"/>
        <v>0.77568613060217473</v>
      </c>
      <c r="Q29" s="3">
        <f t="shared" si="10"/>
        <v>1.1590462725185375</v>
      </c>
      <c r="R29" s="3">
        <f t="shared" si="10"/>
        <v>-3.0814943666811345</v>
      </c>
      <c r="S29" s="3">
        <f t="shared" si="10"/>
        <v>-3.6264652205102204</v>
      </c>
      <c r="T29" s="3">
        <f t="shared" si="10"/>
        <v>4.8401071053964131</v>
      </c>
      <c r="U29" s="3">
        <f t="shared" si="10"/>
        <v>5.1768018934461821</v>
      </c>
      <c r="V29" s="3">
        <f t="shared" si="10"/>
        <v>-1.6561863275221853</v>
      </c>
      <c r="W29" s="3">
        <f t="shared" si="10"/>
        <v>-0.57154224537037024</v>
      </c>
    </row>
    <row r="30" spans="2:28">
      <c r="B30">
        <f t="shared" si="15"/>
        <v>9</v>
      </c>
      <c r="C30" s="3">
        <f t="shared" si="11"/>
        <v>10.0057029027063</v>
      </c>
      <c r="D30" s="3">
        <f t="shared" si="12"/>
        <v>10.180216730667532</v>
      </c>
      <c r="E30" s="3">
        <f t="shared" si="9"/>
        <v>9.8643093193436755</v>
      </c>
      <c r="F30" s="3">
        <f t="shared" si="9"/>
        <v>8.5461508459188007</v>
      </c>
      <c r="G30" s="3">
        <f t="shared" si="9"/>
        <v>10.408826056167751</v>
      </c>
      <c r="H30" s="3">
        <f t="shared" si="9"/>
        <v>14.857251014238519</v>
      </c>
      <c r="I30" s="3">
        <f t="shared" si="9"/>
        <v>10.21952895176263</v>
      </c>
      <c r="J30" s="3">
        <f t="shared" si="9"/>
        <v>1.6344851270134058</v>
      </c>
      <c r="K30" s="3">
        <f t="shared" si="9"/>
        <v>8.8094063276126082</v>
      </c>
      <c r="L30" s="3">
        <f t="shared" si="13"/>
        <v>5.807764751920975</v>
      </c>
      <c r="N30" s="3">
        <f t="shared" si="14"/>
        <v>1.6424625252470904E-2</v>
      </c>
      <c r="O30" s="3">
        <f t="shared" si="10"/>
        <v>-0.23154285502423022</v>
      </c>
      <c r="P30" s="3">
        <f t="shared" si="10"/>
        <v>-0.47453860221994049</v>
      </c>
      <c r="Q30" s="3">
        <f t="shared" si="10"/>
        <v>1.7399812549230003</v>
      </c>
      <c r="R30" s="3">
        <f t="shared" si="10"/>
        <v>2.3554241457757268</v>
      </c>
      <c r="S30" s="3">
        <f t="shared" si="10"/>
        <v>-5.0618947347005214</v>
      </c>
      <c r="T30" s="3">
        <f t="shared" si="10"/>
        <v>-5.8272819989993199</v>
      </c>
      <c r="U30" s="3">
        <f t="shared" si="10"/>
        <v>6.4641804636260627</v>
      </c>
      <c r="V30" s="3">
        <f t="shared" si="10"/>
        <v>6.6138879281503176</v>
      </c>
      <c r="W30" s="3">
        <f t="shared" si="10"/>
        <v>-0.55206210917406207</v>
      </c>
    </row>
    <row r="31" spans="2:28">
      <c r="B31">
        <f t="shared" si="15"/>
        <v>10</v>
      </c>
      <c r="C31" s="3">
        <f t="shared" si="11"/>
        <v>9.9799759188147199</v>
      </c>
      <c r="D31" s="3">
        <f t="shared" si="12"/>
        <v>10.041051298546957</v>
      </c>
      <c r="E31" s="3">
        <f t="shared" si="9"/>
        <v>10.588733201854714</v>
      </c>
      <c r="F31" s="3">
        <f t="shared" si="9"/>
        <v>9.7281801351376558</v>
      </c>
      <c r="G31" s="3">
        <f t="shared" si="9"/>
        <v>6.968375803838871</v>
      </c>
      <c r="H31" s="3">
        <f t="shared" si="9"/>
        <v>10.456150332269033</v>
      </c>
      <c r="I31" s="3">
        <f t="shared" si="9"/>
        <v>18.162942486044798</v>
      </c>
      <c r="J31" s="3">
        <f t="shared" si="9"/>
        <v>10.572059607800135</v>
      </c>
      <c r="K31" s="3">
        <f t="shared" si="9"/>
        <v>0.59116522078651346</v>
      </c>
      <c r="L31" s="3">
        <f t="shared" si="13"/>
        <v>3.6031354425375359</v>
      </c>
      <c r="N31" s="3">
        <f t="shared" si="14"/>
        <v>2.5726983891580346E-2</v>
      </c>
      <c r="O31" s="3">
        <f t="shared" si="10"/>
        <v>0.1391654321205742</v>
      </c>
      <c r="P31" s="3">
        <f t="shared" si="10"/>
        <v>-0.72442388251103829</v>
      </c>
      <c r="Q31" s="3">
        <f t="shared" si="10"/>
        <v>-1.1820292892188551</v>
      </c>
      <c r="R31" s="3">
        <f t="shared" si="10"/>
        <v>3.4404502523288798</v>
      </c>
      <c r="S31" s="3">
        <f t="shared" si="10"/>
        <v>4.4011006819694867</v>
      </c>
      <c r="T31" s="3">
        <f t="shared" si="10"/>
        <v>-7.9434135342821683</v>
      </c>
      <c r="U31" s="3">
        <f t="shared" si="10"/>
        <v>-8.9375744807867292</v>
      </c>
      <c r="V31" s="3">
        <f t="shared" si="10"/>
        <v>8.2182411068260954</v>
      </c>
      <c r="W31" s="3">
        <f t="shared" si="10"/>
        <v>2.204629309383439</v>
      </c>
    </row>
    <row r="32" spans="2:28">
      <c r="B32">
        <f t="shared" si="15"/>
        <v>11</v>
      </c>
      <c r="C32" s="3">
        <f t="shared" si="11"/>
        <v>9.9954387446058934</v>
      </c>
      <c r="D32" s="3">
        <f t="shared" si="12"/>
        <v>9.8277865980547201</v>
      </c>
      <c r="E32" s="3">
        <f t="shared" si="9"/>
        <v>10.119269089399284</v>
      </c>
      <c r="F32" s="3">
        <f t="shared" si="9"/>
        <v>11.493822551358676</v>
      </c>
      <c r="G32" s="3">
        <f t="shared" si="9"/>
        <v>9.5461875858548115</v>
      </c>
      <c r="H32" s="3">
        <f t="shared" si="9"/>
        <v>4.1697341332873883</v>
      </c>
      <c r="I32" s="3">
        <f t="shared" si="9"/>
        <v>10.427173013386257</v>
      </c>
      <c r="J32" s="3">
        <f t="shared" si="9"/>
        <v>22.555886802359371</v>
      </c>
      <c r="K32" s="3">
        <f t="shared" si="9"/>
        <v>12.314290649115785</v>
      </c>
      <c r="L32" s="3">
        <f t="shared" si="13"/>
        <v>0.86372174026217119</v>
      </c>
      <c r="N32" s="3">
        <f t="shared" si="14"/>
        <v>-1.5462825791173529E-2</v>
      </c>
      <c r="O32" s="3">
        <f t="shared" si="10"/>
        <v>0.21326470049223722</v>
      </c>
      <c r="P32" s="3">
        <f t="shared" si="10"/>
        <v>0.46946411245543018</v>
      </c>
      <c r="Q32" s="3">
        <f t="shared" si="10"/>
        <v>-1.76564241622102</v>
      </c>
      <c r="R32" s="3">
        <f t="shared" si="10"/>
        <v>-2.5778117820159405</v>
      </c>
      <c r="S32" s="3">
        <f t="shared" si="10"/>
        <v>6.2864161989816445</v>
      </c>
      <c r="T32" s="3">
        <f t="shared" si="10"/>
        <v>7.7357694726585411</v>
      </c>
      <c r="U32" s="3">
        <f t="shared" si="10"/>
        <v>-11.983827194559236</v>
      </c>
      <c r="V32" s="3">
        <f t="shared" si="10"/>
        <v>-11.723125428329272</v>
      </c>
      <c r="W32" s="3">
        <f t="shared" si="10"/>
        <v>2.7394137022753648</v>
      </c>
    </row>
    <row r="33" spans="2:23">
      <c r="B33">
        <f t="shared" si="15"/>
        <v>12</v>
      </c>
      <c r="C33" s="3">
        <f t="shared" si="11"/>
        <v>10.019134822438366</v>
      </c>
      <c r="D33" s="3">
        <f t="shared" si="12"/>
        <v>9.9644811584075459</v>
      </c>
      <c r="E33" s="3">
        <f t="shared" si="9"/>
        <v>9.4112776097287316</v>
      </c>
      <c r="F33" s="3">
        <f t="shared" si="9"/>
        <v>10.262539465285402</v>
      </c>
      <c r="G33" s="3">
        <f t="shared" si="9"/>
        <v>13.324844655876497</v>
      </c>
      <c r="H33" s="3">
        <f t="shared" si="9"/>
        <v>9.3259412289719492</v>
      </c>
      <c r="I33" s="3">
        <f t="shared" si="9"/>
        <v>-0.4268040339806074</v>
      </c>
      <c r="J33" s="3">
        <f t="shared" si="9"/>
        <v>9.9553936044538762</v>
      </c>
      <c r="K33" s="3">
        <f t="shared" si="9"/>
        <v>27.978928067883672</v>
      </c>
      <c r="L33" s="3">
        <f t="shared" si="13"/>
        <v>4.771430216371928</v>
      </c>
      <c r="N33" s="3">
        <f t="shared" si="14"/>
        <v>-2.3696077832472184E-2</v>
      </c>
      <c r="O33" s="3">
        <f t="shared" si="10"/>
        <v>-0.13669456035282579</v>
      </c>
      <c r="P33" s="3">
        <f t="shared" si="10"/>
        <v>0.70799147967055198</v>
      </c>
      <c r="Q33" s="3">
        <f t="shared" si="10"/>
        <v>1.2312830860732742</v>
      </c>
      <c r="R33" s="3">
        <f t="shared" si="10"/>
        <v>-3.7786570700216853</v>
      </c>
      <c r="S33" s="3">
        <f t="shared" si="10"/>
        <v>-5.1562070956845609</v>
      </c>
      <c r="T33" s="3">
        <f t="shared" si="10"/>
        <v>10.853977047366865</v>
      </c>
      <c r="U33" s="3">
        <f t="shared" si="10"/>
        <v>12.600493197905495</v>
      </c>
      <c r="V33" s="3">
        <f t="shared" si="10"/>
        <v>-15.664637418767887</v>
      </c>
      <c r="W33" s="3">
        <f t="shared" si="10"/>
        <v>-3.9077084761097569</v>
      </c>
    </row>
    <row r="34" spans="2:23">
      <c r="B34">
        <f t="shared" si="15"/>
        <v>13</v>
      </c>
      <c r="C34" s="3">
        <f t="shared" si="11"/>
        <v>10.003946537954716</v>
      </c>
      <c r="D34" s="3">
        <f t="shared" si="12"/>
        <v>10.171099125615775</v>
      </c>
      <c r="E34" s="3">
        <f t="shared" si="9"/>
        <v>9.889966581688082</v>
      </c>
      <c r="F34" s="3">
        <f t="shared" si="9"/>
        <v>8.4328858481917894</v>
      </c>
      <c r="G34" s="3">
        <f t="shared" si="9"/>
        <v>10.496689024363764</v>
      </c>
      <c r="H34" s="3">
        <f t="shared" si="9"/>
        <v>16.76275682834077</v>
      </c>
      <c r="I34" s="3">
        <f t="shared" si="9"/>
        <v>9.1685781351014679</v>
      </c>
      <c r="J34" s="3">
        <f t="shared" si="9"/>
        <v>-7.5282370594466776</v>
      </c>
      <c r="K34" s="3">
        <f t="shared" si="9"/>
        <v>11.251384451474364</v>
      </c>
      <c r="L34" s="3">
        <f t="shared" si="13"/>
        <v>9.9929760226278894</v>
      </c>
      <c r="N34" s="3">
        <f t="shared" si="14"/>
        <v>1.5188284483649284E-2</v>
      </c>
      <c r="O34" s="3">
        <f t="shared" si="10"/>
        <v>-0.20661796720822956</v>
      </c>
      <c r="P34" s="3">
        <f t="shared" si="10"/>
        <v>-0.47868897195935034</v>
      </c>
      <c r="Q34" s="3">
        <f t="shared" si="10"/>
        <v>1.8296536170936122</v>
      </c>
      <c r="R34" s="3">
        <f t="shared" si="10"/>
        <v>2.8281556315127325</v>
      </c>
      <c r="S34" s="3">
        <f t="shared" si="10"/>
        <v>-7.4368155993688205</v>
      </c>
      <c r="T34" s="3">
        <f t="shared" si="10"/>
        <v>-9.5953821690820753</v>
      </c>
      <c r="U34" s="3">
        <f t="shared" si="10"/>
        <v>17.483630663900556</v>
      </c>
      <c r="V34" s="3">
        <f t="shared" si="10"/>
        <v>16.727543616409307</v>
      </c>
      <c r="W34" s="3">
        <f t="shared" si="10"/>
        <v>-5.2215458062559614</v>
      </c>
    </row>
    <row r="35" spans="2:23">
      <c r="B35">
        <f t="shared" si="15"/>
        <v>14</v>
      </c>
      <c r="C35" s="3">
        <f t="shared" si="11"/>
        <v>9.9809889860426928</v>
      </c>
      <c r="D35" s="3">
        <f t="shared" si="12"/>
        <v>10.032441527021376</v>
      </c>
      <c r="E35" s="3">
        <f t="shared" si="9"/>
        <v>10.605652444971772</v>
      </c>
      <c r="F35" s="3">
        <f t="shared" si="9"/>
        <v>9.7382859710191632</v>
      </c>
      <c r="G35" s="3">
        <f t="shared" si="9"/>
        <v>6.3504181031545439</v>
      </c>
      <c r="H35" s="3">
        <f t="shared" si="9"/>
        <v>10.828716746679337</v>
      </c>
      <c r="I35" s="3">
        <f t="shared" si="9"/>
        <v>22.835505300287632</v>
      </c>
      <c r="J35" s="3">
        <f t="shared" si="9"/>
        <v>8.647876556008244</v>
      </c>
      <c r="K35" s="3">
        <f t="shared" si="9"/>
        <v>-11.908540329965319</v>
      </c>
      <c r="L35" s="3">
        <f t="shared" si="13"/>
        <v>4.4171281504914548</v>
      </c>
      <c r="N35" s="3">
        <f t="shared" si="14"/>
        <v>2.2957551912023533E-2</v>
      </c>
      <c r="O35" s="3">
        <f t="shared" si="10"/>
        <v>0.13865759859439919</v>
      </c>
      <c r="P35" s="3">
        <f t="shared" si="10"/>
        <v>-0.71568586328369044</v>
      </c>
      <c r="Q35" s="3">
        <f t="shared" si="10"/>
        <v>-1.3054001228273737</v>
      </c>
      <c r="R35" s="3">
        <f t="shared" si="10"/>
        <v>4.1462709212092204</v>
      </c>
      <c r="S35" s="3">
        <f t="shared" si="10"/>
        <v>5.9340400816614327</v>
      </c>
      <c r="T35" s="3">
        <f t="shared" si="10"/>
        <v>-13.666927165186165</v>
      </c>
      <c r="U35" s="3">
        <f t="shared" si="10"/>
        <v>-16.176113615454923</v>
      </c>
      <c r="V35" s="3">
        <f t="shared" si="10"/>
        <v>23.159924781439685</v>
      </c>
      <c r="W35" s="3">
        <f t="shared" si="10"/>
        <v>5.5758478721364346</v>
      </c>
    </row>
    <row r="36" spans="2:23">
      <c r="B36">
        <f t="shared" si="15"/>
        <v>15</v>
      </c>
      <c r="C36" s="3">
        <f t="shared" si="11"/>
        <v>9.9963953858865136</v>
      </c>
      <c r="D36" s="3">
        <f t="shared" si="12"/>
        <v>9.8248231213104216</v>
      </c>
      <c r="E36" s="3">
        <f t="shared" si="9"/>
        <v>10.105980416021929</v>
      </c>
      <c r="F36" s="3">
        <f t="shared" si="9"/>
        <v>11.66946103042608</v>
      </c>
      <c r="G36" s="3">
        <f t="shared" si="9"/>
        <v>9.4656782771041215</v>
      </c>
      <c r="H36" s="3">
        <f t="shared" si="9"/>
        <v>2.2291463038712722</v>
      </c>
      <c r="I36" s="3">
        <f t="shared" si="9"/>
        <v>11.37392679434711</v>
      </c>
      <c r="J36" s="3">
        <f t="shared" si="9"/>
        <v>31.521516707850871</v>
      </c>
      <c r="K36" s="3">
        <f t="shared" si="9"/>
        <v>9.7055636573874402</v>
      </c>
      <c r="L36" s="3">
        <f t="shared" si="13"/>
        <v>-3.3028467766551066</v>
      </c>
      <c r="N36" s="3">
        <f t="shared" si="14"/>
        <v>-1.5406399843820751E-2</v>
      </c>
      <c r="O36" s="3">
        <f t="shared" si="10"/>
        <v>0.20761840571095469</v>
      </c>
      <c r="P36" s="3">
        <f t="shared" si="10"/>
        <v>0.49967202894984375</v>
      </c>
      <c r="Q36" s="3">
        <f t="shared" si="10"/>
        <v>-1.9311750594069164</v>
      </c>
      <c r="R36" s="3">
        <f t="shared" si="10"/>
        <v>-3.1152601739495775</v>
      </c>
      <c r="S36" s="3">
        <f t="shared" si="10"/>
        <v>8.5995704428080657</v>
      </c>
      <c r="T36" s="3">
        <f t="shared" si="10"/>
        <v>11.461578505940523</v>
      </c>
      <c r="U36" s="3">
        <f t="shared" si="10"/>
        <v>-22.873640151842629</v>
      </c>
      <c r="V36" s="3">
        <f t="shared" si="10"/>
        <v>-21.61410398735276</v>
      </c>
      <c r="W36" s="3">
        <f t="shared" si="10"/>
        <v>7.719974927146561</v>
      </c>
    </row>
    <row r="37" spans="2:23">
      <c r="B37">
        <f t="shared" si="15"/>
        <v>16</v>
      </c>
      <c r="C37" s="3">
        <f t="shared" si="11"/>
        <v>10.019464097632175</v>
      </c>
      <c r="D37" s="3">
        <f t="shared" si="12"/>
        <v>9.9689991283526602</v>
      </c>
      <c r="E37" s="3">
        <f t="shared" si="9"/>
        <v>9.363663644031508</v>
      </c>
      <c r="F37" s="3">
        <f t="shared" si="9"/>
        <v>10.26605595075138</v>
      </c>
      <c r="G37" s="3">
        <f t="shared" si="9"/>
        <v>14.02953971206478</v>
      </c>
      <c r="H37" s="3">
        <f t="shared" si="9"/>
        <v>8.9886161477933726</v>
      </c>
      <c r="I37" s="3">
        <f t="shared" si="9"/>
        <v>-5.0939462971236278</v>
      </c>
      <c r="J37" s="3">
        <f t="shared" si="9"/>
        <v>11.791017578587027</v>
      </c>
      <c r="K37" s="3">
        <f t="shared" si="9"/>
        <v>40.22760757897737</v>
      </c>
      <c r="L37" s="3">
        <f t="shared" si="13"/>
        <v>3.9018545524624804</v>
      </c>
      <c r="N37" s="3">
        <f t="shared" si="14"/>
        <v>-2.306871174566183E-2</v>
      </c>
      <c r="O37" s="3">
        <f t="shared" si="10"/>
        <v>-0.14417600704223865</v>
      </c>
      <c r="P37" s="3">
        <f t="shared" si="10"/>
        <v>0.74231677199042068</v>
      </c>
      <c r="Q37" s="3">
        <f t="shared" si="10"/>
        <v>1.4034050796747</v>
      </c>
      <c r="R37" s="3">
        <f t="shared" si="10"/>
        <v>-4.5638614349606588</v>
      </c>
      <c r="S37" s="3">
        <f t="shared" si="10"/>
        <v>-6.7594698439221004</v>
      </c>
      <c r="T37" s="3">
        <f t="shared" si="10"/>
        <v>16.467873091470736</v>
      </c>
      <c r="U37" s="3">
        <f t="shared" si="10"/>
        <v>19.730499129263844</v>
      </c>
      <c r="V37" s="3">
        <f t="shared" si="10"/>
        <v>-30.52204392158993</v>
      </c>
      <c r="W37" s="3">
        <f t="shared" si="10"/>
        <v>-7.2047013291175865</v>
      </c>
    </row>
    <row r="38" spans="2:23">
      <c r="B38">
        <f t="shared" si="15"/>
        <v>17</v>
      </c>
      <c r="C38" s="3">
        <f t="shared" si="11"/>
        <v>10.003444541294149</v>
      </c>
      <c r="D38" s="3">
        <f t="shared" si="12"/>
        <v>10.183414211032343</v>
      </c>
      <c r="E38" s="3">
        <f t="shared" si="12"/>
        <v>9.8947349227529813</v>
      </c>
      <c r="F38" s="3">
        <f t="shared" si="12"/>
        <v>8.1971946270231886</v>
      </c>
      <c r="G38" s="3">
        <f t="shared" si="12"/>
        <v>10.585415901490881</v>
      </c>
      <c r="H38" s="3">
        <f t="shared" si="12"/>
        <v>18.810411214361881</v>
      </c>
      <c r="I38" s="3">
        <f t="shared" si="12"/>
        <v>8.2880157900949598</v>
      </c>
      <c r="J38" s="3">
        <f t="shared" si="12"/>
        <v>-16.424334766148878</v>
      </c>
      <c r="K38" s="3">
        <f t="shared" si="12"/>
        <v>13.763308335118165</v>
      </c>
      <c r="L38" s="3">
        <f t="shared" si="13"/>
        <v>14.075869192992457</v>
      </c>
      <c r="N38" s="3">
        <f t="shared" si="14"/>
        <v>1.601955633802632E-2</v>
      </c>
      <c r="O38" s="3">
        <f t="shared" si="14"/>
        <v>-0.21441508267968246</v>
      </c>
      <c r="P38" s="3">
        <f t="shared" si="14"/>
        <v>-0.53107127872147331</v>
      </c>
      <c r="Q38" s="3">
        <f t="shared" si="14"/>
        <v>2.068861323728191</v>
      </c>
      <c r="R38" s="3">
        <f t="shared" si="14"/>
        <v>3.4441238105738989</v>
      </c>
      <c r="S38" s="3">
        <f t="shared" si="14"/>
        <v>-9.8217950665685088</v>
      </c>
      <c r="T38" s="3">
        <f t="shared" si="14"/>
        <v>-13.381962087218588</v>
      </c>
      <c r="U38" s="3">
        <f t="shared" si="14"/>
        <v>28.215352344735905</v>
      </c>
      <c r="V38" s="3">
        <f t="shared" si="14"/>
        <v>26.464299243859205</v>
      </c>
      <c r="W38" s="3">
        <f t="shared" si="14"/>
        <v>-10.174014640529975</v>
      </c>
    </row>
    <row r="39" spans="2:23">
      <c r="B39">
        <f t="shared" si="15"/>
        <v>18</v>
      </c>
      <c r="C39" s="3">
        <f t="shared" si="11"/>
        <v>9.9796206432186292</v>
      </c>
      <c r="D39" s="3">
        <f t="shared" si="12"/>
        <v>10.030621945929441</v>
      </c>
      <c r="E39" s="3">
        <f t="shared" si="12"/>
        <v>10.679969107034632</v>
      </c>
      <c r="F39" s="3">
        <f t="shared" si="12"/>
        <v>9.7220646780685058</v>
      </c>
      <c r="G39" s="3">
        <f t="shared" si="12"/>
        <v>5.5438904801885149</v>
      </c>
      <c r="H39" s="3">
        <f t="shared" si="12"/>
        <v>11.159765929339862</v>
      </c>
      <c r="I39" s="3">
        <f t="shared" si="12"/>
        <v>27.619097709489569</v>
      </c>
      <c r="J39" s="3">
        <f t="shared" si="12"/>
        <v>6.9191926538391586</v>
      </c>
      <c r="K39" s="3">
        <f t="shared" si="12"/>
        <v>-24.04938575593421</v>
      </c>
      <c r="L39" s="3">
        <f t="shared" si="13"/>
        <v>5.2544361117060552</v>
      </c>
      <c r="N39" s="3">
        <f t="shared" si="14"/>
        <v>2.3823898075519878E-2</v>
      </c>
      <c r="O39" s="3">
        <f t="shared" si="14"/>
        <v>0.15279226510290123</v>
      </c>
      <c r="P39" s="3">
        <f t="shared" si="14"/>
        <v>-0.78523418428165037</v>
      </c>
      <c r="Q39" s="3">
        <f t="shared" si="14"/>
        <v>-1.5248700510453173</v>
      </c>
      <c r="R39" s="3">
        <f t="shared" si="14"/>
        <v>5.0415254213023664</v>
      </c>
      <c r="S39" s="3">
        <f t="shared" si="14"/>
        <v>7.6506452850220192</v>
      </c>
      <c r="T39" s="3">
        <f t="shared" si="14"/>
        <v>-19.33108191939461</v>
      </c>
      <c r="U39" s="3">
        <f t="shared" si="14"/>
        <v>-23.343527419988035</v>
      </c>
      <c r="V39" s="3">
        <f t="shared" si="14"/>
        <v>37.812694091052379</v>
      </c>
      <c r="W39" s="3">
        <f t="shared" si="14"/>
        <v>8.8214330812864006</v>
      </c>
    </row>
    <row r="40" spans="2:23">
      <c r="B40">
        <f t="shared" si="15"/>
        <v>19</v>
      </c>
      <c r="C40" s="3">
        <f t="shared" si="11"/>
        <v>9.9965975615633962</v>
      </c>
      <c r="D40" s="3">
        <f t="shared" si="12"/>
        <v>9.8045335272646295</v>
      </c>
      <c r="E40" s="3">
        <f t="shared" si="12"/>
        <v>10.107761262894675</v>
      </c>
      <c r="F40" s="3">
        <f t="shared" si="12"/>
        <v>11.96398876374616</v>
      </c>
      <c r="G40" s="3">
        <f t="shared" si="12"/>
        <v>9.3626393652506668</v>
      </c>
      <c r="H40" s="3">
        <f t="shared" si="12"/>
        <v>2.508867286325156E-2</v>
      </c>
      <c r="I40" s="3">
        <f t="shared" si="12"/>
        <v>12.219909248215037</v>
      </c>
      <c r="J40" s="3">
        <f t="shared" si="12"/>
        <v>40.53621857584551</v>
      </c>
      <c r="K40" s="3">
        <f t="shared" si="12"/>
        <v>7.335381789372434</v>
      </c>
      <c r="L40" s="3">
        <f t="shared" si="13"/>
        <v>-7.3497952519780698</v>
      </c>
      <c r="N40" s="3">
        <f t="shared" si="14"/>
        <v>-1.6976918344767E-2</v>
      </c>
      <c r="O40" s="3">
        <f t="shared" si="14"/>
        <v>0.226088418664812</v>
      </c>
      <c r="P40" s="3">
        <f t="shared" si="14"/>
        <v>0.57220784413995673</v>
      </c>
      <c r="Q40" s="3">
        <f t="shared" si="14"/>
        <v>-2.2419240856776543</v>
      </c>
      <c r="R40" s="3">
        <f t="shared" si="14"/>
        <v>-3.8187488850621518</v>
      </c>
      <c r="S40" s="3">
        <f t="shared" si="14"/>
        <v>11.134677256476611</v>
      </c>
      <c r="T40" s="3">
        <f t="shared" si="14"/>
        <v>15.399188461274532</v>
      </c>
      <c r="U40" s="3">
        <f t="shared" si="14"/>
        <v>-33.617025922006349</v>
      </c>
      <c r="V40" s="3">
        <f t="shared" si="14"/>
        <v>-31.384767545306644</v>
      </c>
      <c r="W40" s="3">
        <f t="shared" si="14"/>
        <v>12.604231363684125</v>
      </c>
    </row>
    <row r="41" spans="2:23">
      <c r="B41">
        <f t="shared" si="15"/>
        <v>20</v>
      </c>
      <c r="C41" s="3">
        <f t="shared" si="11"/>
        <v>10.021718496970598</v>
      </c>
      <c r="D41" s="3">
        <f t="shared" si="12"/>
        <v>9.9688066362305765</v>
      </c>
      <c r="E41" s="3">
        <f t="shared" si="12"/>
        <v>9.2646697181442477</v>
      </c>
      <c r="F41" s="3">
        <f t="shared" si="12"/>
        <v>10.294041737305678</v>
      </c>
      <c r="G41" s="3">
        <f t="shared" si="12"/>
        <v>14.948713786466886</v>
      </c>
      <c r="H41" s="3">
        <f t="shared" si="12"/>
        <v>8.6483218945095732</v>
      </c>
      <c r="I41" s="3">
        <f t="shared" si="12"/>
        <v>-10.102693802882314</v>
      </c>
      <c r="J41" s="3">
        <f t="shared" si="12"/>
        <v>13.441041112925689</v>
      </c>
      <c r="K41" s="3">
        <f t="shared" si="12"/>
        <v>52.507722032801404</v>
      </c>
      <c r="L41" s="3">
        <f t="shared" si="13"/>
        <v>3.1117939297908115</v>
      </c>
      <c r="N41" s="3">
        <f t="shared" si="14"/>
        <v>-2.5120935407201728E-2</v>
      </c>
      <c r="O41" s="3">
        <f t="shared" si="14"/>
        <v>-0.16427310896594705</v>
      </c>
      <c r="P41" s="3">
        <f t="shared" si="14"/>
        <v>0.84309154475042725</v>
      </c>
      <c r="Q41" s="3">
        <f t="shared" si="14"/>
        <v>1.6699470264404823</v>
      </c>
      <c r="R41" s="3">
        <f t="shared" si="14"/>
        <v>-5.5860744212162192</v>
      </c>
      <c r="S41" s="3">
        <f t="shared" si="14"/>
        <v>-8.6232332216463217</v>
      </c>
      <c r="T41" s="3">
        <f t="shared" si="14"/>
        <v>22.322603051097353</v>
      </c>
      <c r="U41" s="3">
        <f t="shared" si="14"/>
        <v>27.095177462919821</v>
      </c>
      <c r="V41" s="3">
        <f t="shared" si="14"/>
        <v>-45.17234024342897</v>
      </c>
      <c r="W41" s="3">
        <f t="shared" si="14"/>
        <v>-10.461589181768881</v>
      </c>
    </row>
    <row r="42" spans="2:23">
      <c r="B42">
        <f t="shared" si="15"/>
        <v>21</v>
      </c>
      <c r="C42" s="3">
        <f t="shared" si="11"/>
        <v>10.003465929307714</v>
      </c>
      <c r="D42" s="3">
        <f t="shared" si="12"/>
        <v>10.210980691677186</v>
      </c>
      <c r="E42" s="3">
        <f t="shared" si="12"/>
        <v>9.8874978609618012</v>
      </c>
      <c r="F42" s="3">
        <f t="shared" si="12"/>
        <v>7.8436587010635881</v>
      </c>
      <c r="G42" s="3">
        <f t="shared" si="12"/>
        <v>10.705471698004704</v>
      </c>
      <c r="H42" s="3">
        <f t="shared" si="12"/>
        <v>21.211565683804185</v>
      </c>
      <c r="I42" s="3">
        <f t="shared" si="12"/>
        <v>7.4501420899055439</v>
      </c>
      <c r="J42" s="3">
        <f t="shared" si="12"/>
        <v>-25.755297761803241</v>
      </c>
      <c r="K42" s="3">
        <f t="shared" si="12"/>
        <v>16.023352908709409</v>
      </c>
      <c r="L42" s="3">
        <f t="shared" si="13"/>
        <v>18.169240677600467</v>
      </c>
      <c r="N42" s="3">
        <f t="shared" si="14"/>
        <v>1.8252567662884189E-2</v>
      </c>
      <c r="O42" s="3">
        <f t="shared" si="14"/>
        <v>-0.24217405544660942</v>
      </c>
      <c r="P42" s="3">
        <f t="shared" si="14"/>
        <v>-0.6228281428175535</v>
      </c>
      <c r="Q42" s="3">
        <f t="shared" si="14"/>
        <v>2.4503830362420898</v>
      </c>
      <c r="R42" s="3">
        <f t="shared" si="14"/>
        <v>4.243242088462182</v>
      </c>
      <c r="S42" s="3">
        <f t="shared" si="14"/>
        <v>-12.563243789294612</v>
      </c>
      <c r="T42" s="3">
        <f t="shared" si="14"/>
        <v>-17.552835892787858</v>
      </c>
      <c r="U42" s="3">
        <f t="shared" si="14"/>
        <v>39.19633887472893</v>
      </c>
      <c r="V42" s="3">
        <f t="shared" si="14"/>
        <v>36.484369124091998</v>
      </c>
      <c r="W42" s="3">
        <f t="shared" si="14"/>
        <v>-15.057446747809655</v>
      </c>
    </row>
    <row r="43" spans="2:23">
      <c r="B43">
        <f t="shared" si="15"/>
        <v>22</v>
      </c>
      <c r="C43" s="3">
        <f t="shared" si="11"/>
        <v>9.9765577009247579</v>
      </c>
      <c r="D43" s="3">
        <f t="shared" si="12"/>
        <v>10.032457946394192</v>
      </c>
      <c r="E43" s="3">
        <f t="shared" si="12"/>
        <v>10.802811189330585</v>
      </c>
      <c r="F43" s="3">
        <f t="shared" si="12"/>
        <v>9.6830044017010763</v>
      </c>
      <c r="G43" s="3">
        <f t="shared" si="12"/>
        <v>4.5016819553784382</v>
      </c>
      <c r="H43" s="3">
        <f t="shared" si="12"/>
        <v>11.519304100029494</v>
      </c>
      <c r="I43" s="3">
        <f t="shared" si="12"/>
        <v>32.953281545206039</v>
      </c>
      <c r="J43" s="3">
        <f t="shared" si="12"/>
        <v>5.3068393852045768</v>
      </c>
      <c r="K43" s="3">
        <f t="shared" si="12"/>
        <v>-36.736432371654168</v>
      </c>
      <c r="L43" s="3">
        <f t="shared" si="13"/>
        <v>6.0077843029031364</v>
      </c>
      <c r="N43" s="3">
        <f t="shared" si="14"/>
        <v>2.6908228382955812E-2</v>
      </c>
      <c r="O43" s="3">
        <f t="shared" si="14"/>
        <v>0.17852274528299361</v>
      </c>
      <c r="P43" s="3">
        <f t="shared" si="14"/>
        <v>-0.91531332836878398</v>
      </c>
      <c r="Q43" s="3">
        <f t="shared" si="14"/>
        <v>-1.8393457006374883</v>
      </c>
      <c r="R43" s="3">
        <f t="shared" si="14"/>
        <v>6.2037897426262658</v>
      </c>
      <c r="S43" s="3">
        <f t="shared" si="14"/>
        <v>9.692261583774691</v>
      </c>
      <c r="T43" s="3">
        <f t="shared" si="14"/>
        <v>-25.503139455300495</v>
      </c>
      <c r="U43" s="3">
        <f t="shared" si="14"/>
        <v>-31.062137147007817</v>
      </c>
      <c r="V43" s="3">
        <f t="shared" si="14"/>
        <v>52.759785280363573</v>
      </c>
      <c r="W43" s="3">
        <f t="shared" si="14"/>
        <v>12.16145637469733</v>
      </c>
    </row>
    <row r="44" spans="2:23">
      <c r="B44">
        <f t="shared" si="15"/>
        <v>23</v>
      </c>
      <c r="C44" s="3">
        <f t="shared" si="11"/>
        <v>9.9963935615117574</v>
      </c>
      <c r="D44" s="3">
        <f t="shared" si="12"/>
        <v>9.7699943288233015</v>
      </c>
      <c r="E44" s="3">
        <f t="shared" si="12"/>
        <v>10.11982133256747</v>
      </c>
      <c r="F44" s="3">
        <f t="shared" si="12"/>
        <v>12.378093497818622</v>
      </c>
      <c r="G44" s="3">
        <f t="shared" si="12"/>
        <v>9.2239294771189719</v>
      </c>
      <c r="H44" s="3">
        <f t="shared" si="12"/>
        <v>-2.6112179420784623</v>
      </c>
      <c r="I44" s="3">
        <f t="shared" si="12"/>
        <v>13.072420278735724</v>
      </c>
      <c r="J44" s="3">
        <f t="shared" si="12"/>
        <v>50.375710024421089</v>
      </c>
      <c r="K44" s="3">
        <f t="shared" si="12"/>
        <v>5.1316031557799366</v>
      </c>
      <c r="L44" s="3">
        <f t="shared" si="13"/>
        <v>-11.578810790551389</v>
      </c>
      <c r="N44" s="3">
        <f t="shared" si="14"/>
        <v>-1.9835860586999488E-2</v>
      </c>
      <c r="O44" s="3">
        <f t="shared" si="14"/>
        <v>0.26246361757089076</v>
      </c>
      <c r="P44" s="3">
        <f t="shared" si="14"/>
        <v>0.68298985676311474</v>
      </c>
      <c r="Q44" s="3">
        <f t="shared" si="14"/>
        <v>-2.6950890961175453</v>
      </c>
      <c r="R44" s="3">
        <f t="shared" si="14"/>
        <v>-4.7222475217405337</v>
      </c>
      <c r="S44" s="3">
        <f t="shared" si="14"/>
        <v>14.130522042107955</v>
      </c>
      <c r="T44" s="3">
        <f t="shared" si="14"/>
        <v>19.880861266470315</v>
      </c>
      <c r="U44" s="3">
        <f t="shared" si="14"/>
        <v>-45.068870639216513</v>
      </c>
      <c r="V44" s="3">
        <f t="shared" si="14"/>
        <v>-41.868035527434103</v>
      </c>
      <c r="W44" s="3">
        <f t="shared" si="14"/>
        <v>17.586595093454527</v>
      </c>
    </row>
    <row r="45" spans="2:23">
      <c r="B45">
        <f t="shared" si="15"/>
        <v>24</v>
      </c>
      <c r="C45" s="3">
        <f t="shared" si="11"/>
        <v>10.0255561856863</v>
      </c>
      <c r="D45" s="3">
        <f t="shared" si="12"/>
        <v>9.96553661874783</v>
      </c>
      <c r="E45" s="3">
        <f t="shared" si="12"/>
        <v>9.1179695365744706</v>
      </c>
      <c r="F45" s="3">
        <f t="shared" si="12"/>
        <v>10.343794296429595</v>
      </c>
      <c r="G45" s="3">
        <f t="shared" si="12"/>
        <v>16.125421357792895</v>
      </c>
      <c r="H45" s="3">
        <f t="shared" si="12"/>
        <v>8.2618067767147849</v>
      </c>
      <c r="I45" s="3">
        <f t="shared" si="12"/>
        <v>-15.857949933703349</v>
      </c>
      <c r="J45" s="3">
        <f t="shared" si="12"/>
        <v>15.05762455947467</v>
      </c>
      <c r="K45" s="3">
        <f t="shared" si="12"/>
        <v>65.86434022816421</v>
      </c>
      <c r="L45" s="3">
        <f t="shared" si="13"/>
        <v>2.3772010519266455</v>
      </c>
      <c r="N45" s="3">
        <f t="shared" si="14"/>
        <v>-2.9162624174542628E-2</v>
      </c>
      <c r="O45" s="3">
        <f t="shared" si="14"/>
        <v>-0.19554228992452849</v>
      </c>
      <c r="P45" s="3">
        <f t="shared" si="14"/>
        <v>1.0018517959929998</v>
      </c>
      <c r="Q45" s="3">
        <f t="shared" si="14"/>
        <v>2.0342992013890271</v>
      </c>
      <c r="R45" s="3">
        <f t="shared" si="14"/>
        <v>-6.9014918806739232</v>
      </c>
      <c r="S45" s="3">
        <f t="shared" si="14"/>
        <v>-10.873024718793246</v>
      </c>
      <c r="T45" s="3">
        <f t="shared" si="14"/>
        <v>28.930370212439072</v>
      </c>
      <c r="U45" s="3">
        <f t="shared" si="14"/>
        <v>35.318085464946421</v>
      </c>
      <c r="V45" s="3">
        <f t="shared" si="14"/>
        <v>-60.732737072384275</v>
      </c>
      <c r="W45" s="3">
        <f t="shared" si="14"/>
        <v>-13.956011842478034</v>
      </c>
    </row>
    <row r="46" spans="2:23">
      <c r="B46">
        <f t="shared" si="15"/>
        <v>25</v>
      </c>
      <c r="C46" s="3">
        <f t="shared" si="11"/>
        <v>10.003829264583574</v>
      </c>
      <c r="D46" s="3">
        <f t="shared" si="12"/>
        <v>10.252452847964257</v>
      </c>
      <c r="E46" s="3">
        <f t="shared" si="12"/>
        <v>9.8709721993273902</v>
      </c>
      <c r="F46" s="3">
        <f t="shared" si="12"/>
        <v>7.3661065812698645</v>
      </c>
      <c r="G46" s="3">
        <f t="shared" si="12"/>
        <v>10.864291176358297</v>
      </c>
      <c r="H46" s="3">
        <f t="shared" si="12"/>
        <v>24.121264180666959</v>
      </c>
      <c r="I46" s="3">
        <f t="shared" si="12"/>
        <v>6.5628523310248141</v>
      </c>
      <c r="J46" s="3">
        <f t="shared" si="12"/>
        <v>-36.288522474170236</v>
      </c>
      <c r="K46" s="3">
        <f t="shared" si="12"/>
        <v>18.227730436361675</v>
      </c>
      <c r="L46" s="3">
        <f t="shared" si="13"/>
        <v>22.621446742721403</v>
      </c>
      <c r="N46" s="3">
        <f t="shared" ref="N46:W51" si="16">C45-C46</f>
        <v>2.1726921102725782E-2</v>
      </c>
      <c r="O46" s="3">
        <f t="shared" si="16"/>
        <v>-0.2869162292164269</v>
      </c>
      <c r="P46" s="3">
        <f t="shared" si="16"/>
        <v>-0.7530026627529196</v>
      </c>
      <c r="Q46" s="3">
        <f t="shared" si="16"/>
        <v>2.9776877151597301</v>
      </c>
      <c r="R46" s="3">
        <f t="shared" si="16"/>
        <v>5.2611301814345985</v>
      </c>
      <c r="S46" s="3">
        <f t="shared" si="16"/>
        <v>-15.859457403952174</v>
      </c>
      <c r="T46" s="3">
        <f t="shared" si="16"/>
        <v>-22.420802264728163</v>
      </c>
      <c r="U46" s="3">
        <f t="shared" si="16"/>
        <v>51.346147033644904</v>
      </c>
      <c r="V46" s="3">
        <f t="shared" si="16"/>
        <v>47.636609791802535</v>
      </c>
      <c r="W46" s="3">
        <f t="shared" si="16"/>
        <v>-20.244245690794756</v>
      </c>
    </row>
    <row r="47" spans="2:23">
      <c r="B47">
        <f t="shared" si="15"/>
        <v>26</v>
      </c>
      <c r="C47" s="3">
        <f t="shared" si="11"/>
        <v>9.9719496835595258</v>
      </c>
      <c r="D47" s="3">
        <f t="shared" si="12"/>
        <v>10.03704353089762</v>
      </c>
      <c r="E47" s="3">
        <f t="shared" si="12"/>
        <v>10.974039414637854</v>
      </c>
      <c r="F47" s="3">
        <f t="shared" si="12"/>
        <v>9.6226424550696628</v>
      </c>
      <c r="G47" s="3">
        <f t="shared" si="12"/>
        <v>3.1773171814205901</v>
      </c>
      <c r="H47" s="3">
        <f t="shared" si="12"/>
        <v>11.939650887691666</v>
      </c>
      <c r="I47" s="3">
        <f t="shared" si="12"/>
        <v>39.223710844376257</v>
      </c>
      <c r="J47" s="3">
        <f t="shared" si="12"/>
        <v>3.6466328046905989</v>
      </c>
      <c r="K47" s="3">
        <f t="shared" si="12"/>
        <v>-51.016014778393142</v>
      </c>
      <c r="L47" s="3">
        <f t="shared" si="13"/>
        <v>6.742576812120558</v>
      </c>
      <c r="N47" s="3">
        <f t="shared" si="16"/>
        <v>3.187958102404842E-2</v>
      </c>
      <c r="O47" s="3">
        <f t="shared" si="16"/>
        <v>0.21540931706663713</v>
      </c>
      <c r="P47" s="3">
        <f t="shared" si="16"/>
        <v>-1.1030672153104639</v>
      </c>
      <c r="Q47" s="3">
        <f t="shared" si="16"/>
        <v>-2.2565358737997983</v>
      </c>
      <c r="R47" s="3">
        <f t="shared" si="16"/>
        <v>7.6869739949377065</v>
      </c>
      <c r="S47" s="3">
        <f t="shared" si="16"/>
        <v>12.181613292975292</v>
      </c>
      <c r="T47" s="3">
        <f t="shared" si="16"/>
        <v>-32.660858513351442</v>
      </c>
      <c r="U47" s="3">
        <f t="shared" si="16"/>
        <v>-39.935155278860833</v>
      </c>
      <c r="V47" s="3">
        <f t="shared" si="16"/>
        <v>69.243745214754824</v>
      </c>
      <c r="W47" s="3">
        <f t="shared" si="16"/>
        <v>15.878869930600846</v>
      </c>
    </row>
    <row r="48" spans="2:23">
      <c r="B48">
        <f t="shared" si="15"/>
        <v>27</v>
      </c>
      <c r="C48" s="3">
        <f t="shared" si="11"/>
        <v>9.9958840521224861</v>
      </c>
      <c r="D48" s="3">
        <f t="shared" si="12"/>
        <v>9.7214272507899437</v>
      </c>
      <c r="E48" s="3">
        <f t="shared" si="12"/>
        <v>10.140643799854608</v>
      </c>
      <c r="F48" s="3">
        <f t="shared" si="12"/>
        <v>12.923219972942171</v>
      </c>
      <c r="G48" s="3">
        <f t="shared" si="12"/>
        <v>9.0433903469141619</v>
      </c>
      <c r="H48" s="3">
        <f t="shared" si="12"/>
        <v>-5.8342812343183263</v>
      </c>
      <c r="I48" s="3">
        <f t="shared" si="12"/>
        <v>14.012905408441934</v>
      </c>
      <c r="J48" s="3">
        <f t="shared" si="12"/>
        <v>61.78364225006861</v>
      </c>
      <c r="K48" s="3">
        <f t="shared" si="12"/>
        <v>2.8726468028331089</v>
      </c>
      <c r="L48" s="3">
        <f t="shared" si="13"/>
        <v>-16.338671592797713</v>
      </c>
      <c r="N48" s="3">
        <f t="shared" si="16"/>
        <v>-2.3934368562960273E-2</v>
      </c>
      <c r="O48" s="3">
        <f t="shared" si="16"/>
        <v>0.31561628010767606</v>
      </c>
      <c r="P48" s="3">
        <f t="shared" si="16"/>
        <v>0.83339561478324597</v>
      </c>
      <c r="Q48" s="3">
        <f t="shared" si="16"/>
        <v>-3.3005775178725081</v>
      </c>
      <c r="R48" s="3">
        <f t="shared" si="16"/>
        <v>-5.8660731654935718</v>
      </c>
      <c r="S48" s="3">
        <f t="shared" si="16"/>
        <v>17.773932122009992</v>
      </c>
      <c r="T48" s="3">
        <f t="shared" si="16"/>
        <v>25.210805435934322</v>
      </c>
      <c r="U48" s="3">
        <f t="shared" si="16"/>
        <v>-58.137009445378013</v>
      </c>
      <c r="V48" s="3">
        <f t="shared" si="16"/>
        <v>-53.888661581226252</v>
      </c>
      <c r="W48" s="3">
        <f t="shared" si="16"/>
        <v>23.08124840491827</v>
      </c>
    </row>
    <row r="49" spans="2:23">
      <c r="B49">
        <f t="shared" si="15"/>
        <v>28</v>
      </c>
      <c r="C49" s="3">
        <f t="shared" si="11"/>
        <v>10.030952527690006</v>
      </c>
      <c r="D49" s="3">
        <f t="shared" si="12"/>
        <v>9.9596941151894551</v>
      </c>
      <c r="E49" s="3">
        <f t="shared" si="12"/>
        <v>8.920979070251887</v>
      </c>
      <c r="F49" s="3">
        <f t="shared" si="12"/>
        <v>10.414957163089721</v>
      </c>
      <c r="G49" s="3">
        <f t="shared" si="12"/>
        <v>17.612595274757297</v>
      </c>
      <c r="H49" s="3">
        <f t="shared" si="12"/>
        <v>7.8010115815322196</v>
      </c>
      <c r="I49" s="3">
        <f t="shared" si="12"/>
        <v>-22.738762105415059</v>
      </c>
      <c r="J49" s="3">
        <f t="shared" si="12"/>
        <v>16.797970059844143</v>
      </c>
      <c r="K49" s="3">
        <f t="shared" si="12"/>
        <v>81.314220710785193</v>
      </c>
      <c r="L49" s="3">
        <f t="shared" si="13"/>
        <v>1.6242156009443698</v>
      </c>
      <c r="N49" s="3">
        <f t="shared" si="16"/>
        <v>-3.5068475567520352E-2</v>
      </c>
      <c r="O49" s="3">
        <f t="shared" si="16"/>
        <v>-0.23826686439951139</v>
      </c>
      <c r="P49" s="3">
        <f t="shared" si="16"/>
        <v>1.2196647296027212</v>
      </c>
      <c r="Q49" s="3">
        <f t="shared" si="16"/>
        <v>2.5082628098524502</v>
      </c>
      <c r="R49" s="3">
        <f t="shared" si="16"/>
        <v>-8.5692049278431348</v>
      </c>
      <c r="S49" s="3">
        <f t="shared" si="16"/>
        <v>-13.635292815850546</v>
      </c>
      <c r="T49" s="3">
        <f t="shared" si="16"/>
        <v>36.751667513856994</v>
      </c>
      <c r="U49" s="3">
        <f t="shared" si="16"/>
        <v>44.985672190224463</v>
      </c>
      <c r="V49" s="3">
        <f t="shared" si="16"/>
        <v>-78.44157390795209</v>
      </c>
      <c r="W49" s="3">
        <f t="shared" si="16"/>
        <v>-17.962887193742084</v>
      </c>
    </row>
    <row r="50" spans="2:23">
      <c r="B50">
        <f t="shared" si="15"/>
        <v>29</v>
      </c>
      <c r="C50" s="3">
        <f t="shared" si="11"/>
        <v>10.004478431645616</v>
      </c>
      <c r="D50" s="3">
        <f t="shared" si="12"/>
        <v>10.308445892049535</v>
      </c>
      <c r="E50" s="3">
        <f t="shared" si="12"/>
        <v>9.8458783532143883</v>
      </c>
      <c r="F50" s="3">
        <f t="shared" si="12"/>
        <v>6.748075019125535</v>
      </c>
      <c r="G50" s="3">
        <f t="shared" si="12"/>
        <v>11.068443558479096</v>
      </c>
      <c r="H50" s="3">
        <f t="shared" si="12"/>
        <v>27.700434619800387</v>
      </c>
      <c r="I50" s="3">
        <f t="shared" si="12"/>
        <v>5.5517719619542385</v>
      </c>
      <c r="J50" s="3">
        <f t="shared" si="12"/>
        <v>-48.752007809465127</v>
      </c>
      <c r="K50" s="3">
        <f t="shared" si="12"/>
        <v>20.591408674569088</v>
      </c>
      <c r="L50" s="3">
        <f t="shared" si="13"/>
        <v>27.771406903595064</v>
      </c>
      <c r="N50" s="3">
        <f t="shared" si="16"/>
        <v>2.6474096044390549E-2</v>
      </c>
      <c r="O50" s="3">
        <f t="shared" si="16"/>
        <v>-0.3487517768600803</v>
      </c>
      <c r="P50" s="3">
        <f t="shared" si="16"/>
        <v>-0.92489928296250135</v>
      </c>
      <c r="Q50" s="3">
        <f t="shared" si="16"/>
        <v>3.6668821439641857</v>
      </c>
      <c r="R50" s="3">
        <f t="shared" si="16"/>
        <v>6.5441517162782006</v>
      </c>
      <c r="S50" s="3">
        <f t="shared" si="16"/>
        <v>-19.899423038268168</v>
      </c>
      <c r="T50" s="3">
        <f t="shared" si="16"/>
        <v>-28.290534067369297</v>
      </c>
      <c r="U50" s="3">
        <f t="shared" si="16"/>
        <v>65.549977869309274</v>
      </c>
      <c r="V50" s="3">
        <f t="shared" si="16"/>
        <v>60.722812036216105</v>
      </c>
      <c r="W50" s="3">
        <f t="shared" si="16"/>
        <v>-26.147191302650693</v>
      </c>
    </row>
    <row r="51" spans="2:23">
      <c r="B51">
        <f t="shared" si="15"/>
        <v>30</v>
      </c>
      <c r="C51" s="3">
        <f t="shared" si="11"/>
        <v>9.9657282342167193</v>
      </c>
      <c r="D51" s="3">
        <f t="shared" si="12"/>
        <v>10.044128451253423</v>
      </c>
      <c r="E51" s="3">
        <f t="shared" si="12"/>
        <v>11.198538610280535</v>
      </c>
      <c r="F51" s="3">
        <f t="shared" si="12"/>
        <v>9.5402370518982114</v>
      </c>
      <c r="G51" s="3">
        <f t="shared" si="12"/>
        <v>1.5099851189568225</v>
      </c>
      <c r="H51" s="3">
        <f t="shared" si="12"/>
        <v>12.447611457610311</v>
      </c>
      <c r="I51" s="3">
        <f t="shared" si="12"/>
        <v>46.813545227116762</v>
      </c>
      <c r="J51" s="3">
        <f t="shared" si="12"/>
        <v>1.7918627838005259</v>
      </c>
      <c r="K51" s="3">
        <f t="shared" si="12"/>
        <v>-67.882861487730167</v>
      </c>
      <c r="L51" s="3">
        <f t="shared" si="13"/>
        <v>7.5304695581896963</v>
      </c>
      <c r="N51" s="3">
        <f t="shared" si="16"/>
        <v>3.8750197428896627E-2</v>
      </c>
      <c r="O51" s="3">
        <f t="shared" si="16"/>
        <v>0.26431744079611263</v>
      </c>
      <c r="P51" s="3">
        <f t="shared" si="16"/>
        <v>-1.3526602570661463</v>
      </c>
      <c r="Q51" s="3">
        <f t="shared" si="16"/>
        <v>-2.7921620327726764</v>
      </c>
      <c r="R51" s="3">
        <f t="shared" si="16"/>
        <v>9.5584584395222727</v>
      </c>
      <c r="S51" s="3">
        <f t="shared" si="16"/>
        <v>15.252823162190076</v>
      </c>
      <c r="T51" s="3">
        <f t="shared" si="16"/>
        <v>-41.261773265162525</v>
      </c>
      <c r="U51" s="3">
        <f t="shared" si="16"/>
        <v>-50.543870593265652</v>
      </c>
      <c r="V51" s="3">
        <f t="shared" si="16"/>
        <v>88.474270162299263</v>
      </c>
      <c r="W51" s="3">
        <f t="shared" si="16"/>
        <v>20.240937345405367</v>
      </c>
    </row>
  </sheetData>
  <mergeCells count="1">
    <mergeCell ref="N1:O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AU51"/>
  <sheetViews>
    <sheetView topLeftCell="AC2" workbookViewId="0">
      <selection activeCell="AB19" sqref="AB19"/>
    </sheetView>
  </sheetViews>
  <sheetFormatPr defaultRowHeight="15"/>
  <cols>
    <col min="1" max="1" width="4.140625" customWidth="1"/>
    <col min="2" max="2" width="40.5703125" bestFit="1" customWidth="1"/>
    <col min="13" max="14" width="9.140625" style="15"/>
    <col min="15" max="15" width="7.85546875" style="15" customWidth="1"/>
    <col min="16" max="16" width="9.140625" style="15"/>
  </cols>
  <sheetData>
    <row r="1" spans="2:22">
      <c r="N1" s="20"/>
      <c r="O1" s="20"/>
    </row>
    <row r="2" spans="2:22">
      <c r="B2" t="s">
        <v>0</v>
      </c>
      <c r="C2" s="1">
        <v>5</v>
      </c>
      <c r="N2" s="16"/>
      <c r="O2" s="16"/>
    </row>
    <row r="3" spans="2:22">
      <c r="B3" t="s">
        <v>1</v>
      </c>
      <c r="C3" s="1">
        <v>20</v>
      </c>
      <c r="N3" s="16"/>
      <c r="O3" s="17"/>
    </row>
    <row r="4" spans="2:22">
      <c r="B4" t="s">
        <v>2</v>
      </c>
      <c r="C4">
        <f>C2/C3</f>
        <v>0.25</v>
      </c>
      <c r="N4" s="16"/>
      <c r="O4" s="17"/>
    </row>
    <row r="5" spans="2:22">
      <c r="B5" t="s">
        <v>3</v>
      </c>
      <c r="C5">
        <v>1</v>
      </c>
      <c r="D5">
        <f>C5+1</f>
        <v>2</v>
      </c>
      <c r="E5">
        <f t="shared" ref="E5:L5" si="0">D5+1</f>
        <v>3</v>
      </c>
      <c r="F5">
        <f t="shared" si="0"/>
        <v>4</v>
      </c>
      <c r="G5">
        <f t="shared" si="0"/>
        <v>5</v>
      </c>
      <c r="H5">
        <f t="shared" si="0"/>
        <v>6</v>
      </c>
      <c r="I5">
        <f t="shared" si="0"/>
        <v>7</v>
      </c>
      <c r="J5">
        <f t="shared" si="0"/>
        <v>8</v>
      </c>
      <c r="K5">
        <f t="shared" si="0"/>
        <v>9</v>
      </c>
      <c r="L5">
        <f t="shared" si="0"/>
        <v>10</v>
      </c>
      <c r="M5">
        <f t="shared" ref="M5" si="1">L5+1</f>
        <v>11</v>
      </c>
      <c r="N5">
        <f t="shared" ref="N5" si="2">M5+1</f>
        <v>12</v>
      </c>
      <c r="O5">
        <f t="shared" ref="O5" si="3">N5+1</f>
        <v>13</v>
      </c>
      <c r="P5">
        <f t="shared" ref="P5" si="4">O5+1</f>
        <v>14</v>
      </c>
      <c r="Q5">
        <f t="shared" ref="Q5" si="5">P5+1</f>
        <v>15</v>
      </c>
      <c r="R5">
        <f t="shared" ref="R5" si="6">Q5+1</f>
        <v>16</v>
      </c>
      <c r="S5">
        <f t="shared" ref="S5" si="7">R5+1</f>
        <v>17</v>
      </c>
      <c r="T5">
        <f t="shared" ref="T5" si="8">S5+1</f>
        <v>18</v>
      </c>
      <c r="U5">
        <f t="shared" ref="U5" si="9">T5+1</f>
        <v>19</v>
      </c>
      <c r="V5">
        <f t="shared" ref="V5" si="10">U5+1</f>
        <v>20</v>
      </c>
    </row>
    <row r="6" spans="2:22">
      <c r="B6" t="s">
        <v>4</v>
      </c>
      <c r="C6">
        <f>C4/2</f>
        <v>0.125</v>
      </c>
      <c r="D6">
        <f>C6+$C$4</f>
        <v>0.375</v>
      </c>
      <c r="E6">
        <f t="shared" ref="E6:L7" si="11">D6+$C$4</f>
        <v>0.625</v>
      </c>
      <c r="F6">
        <f t="shared" si="11"/>
        <v>0.875</v>
      </c>
      <c r="G6">
        <f t="shared" si="11"/>
        <v>1.125</v>
      </c>
      <c r="H6">
        <f t="shared" si="11"/>
        <v>1.375</v>
      </c>
      <c r="I6">
        <f t="shared" si="11"/>
        <v>1.625</v>
      </c>
      <c r="J6">
        <f t="shared" si="11"/>
        <v>1.875</v>
      </c>
      <c r="K6">
        <f t="shared" si="11"/>
        <v>2.125</v>
      </c>
      <c r="L6">
        <f t="shared" si="11"/>
        <v>2.375</v>
      </c>
      <c r="M6">
        <f t="shared" ref="M6:M7" si="12">L6+$C$4</f>
        <v>2.625</v>
      </c>
      <c r="N6">
        <f t="shared" ref="N6:N7" si="13">M6+$C$4</f>
        <v>2.875</v>
      </c>
      <c r="O6">
        <f t="shared" ref="O6:O7" si="14">N6+$C$4</f>
        <v>3.125</v>
      </c>
      <c r="P6">
        <f t="shared" ref="P6:P7" si="15">O6+$C$4</f>
        <v>3.375</v>
      </c>
      <c r="Q6">
        <f t="shared" ref="Q6:Q7" si="16">P6+$C$4</f>
        <v>3.625</v>
      </c>
      <c r="R6">
        <f t="shared" ref="R6:R7" si="17">Q6+$C$4</f>
        <v>3.875</v>
      </c>
      <c r="S6">
        <f t="shared" ref="S6:S7" si="18">R6+$C$4</f>
        <v>4.125</v>
      </c>
      <c r="T6">
        <f t="shared" ref="T6:T7" si="19">S6+$C$4</f>
        <v>4.375</v>
      </c>
      <c r="U6">
        <f t="shared" ref="U6:U7" si="20">T6+$C$4</f>
        <v>4.625</v>
      </c>
      <c r="V6">
        <f t="shared" ref="V6:V7" si="21">U6+$C$4</f>
        <v>4.875</v>
      </c>
    </row>
    <row r="7" spans="2:22">
      <c r="B7" t="s">
        <v>8</v>
      </c>
      <c r="C7">
        <f>0</f>
        <v>0</v>
      </c>
      <c r="D7">
        <f>C7+$C$4</f>
        <v>0.25</v>
      </c>
      <c r="E7">
        <f t="shared" si="11"/>
        <v>0.5</v>
      </c>
      <c r="F7">
        <f t="shared" si="11"/>
        <v>0.75</v>
      </c>
      <c r="G7">
        <f t="shared" si="11"/>
        <v>1</v>
      </c>
      <c r="H7">
        <f t="shared" si="11"/>
        <v>1.25</v>
      </c>
      <c r="I7">
        <f t="shared" si="11"/>
        <v>1.5</v>
      </c>
      <c r="J7">
        <f t="shared" si="11"/>
        <v>1.75</v>
      </c>
      <c r="K7">
        <f t="shared" si="11"/>
        <v>2</v>
      </c>
      <c r="L7">
        <f t="shared" si="11"/>
        <v>2.25</v>
      </c>
      <c r="M7">
        <f t="shared" si="12"/>
        <v>2.5</v>
      </c>
      <c r="N7">
        <f t="shared" si="13"/>
        <v>2.75</v>
      </c>
      <c r="O7">
        <f t="shared" si="14"/>
        <v>3</v>
      </c>
      <c r="P7">
        <f t="shared" si="15"/>
        <v>3.25</v>
      </c>
      <c r="Q7">
        <f t="shared" si="16"/>
        <v>3.5</v>
      </c>
      <c r="R7">
        <f t="shared" si="17"/>
        <v>3.75</v>
      </c>
      <c r="S7">
        <f t="shared" si="18"/>
        <v>4</v>
      </c>
      <c r="T7">
        <f t="shared" si="19"/>
        <v>4.25</v>
      </c>
      <c r="U7">
        <f t="shared" si="20"/>
        <v>4.5</v>
      </c>
      <c r="V7">
        <f t="shared" si="21"/>
        <v>4.75</v>
      </c>
    </row>
    <row r="8" spans="2:22">
      <c r="B8" t="s">
        <v>9</v>
      </c>
      <c r="C8">
        <f>C7+$C$4</f>
        <v>0.25</v>
      </c>
      <c r="D8">
        <f t="shared" ref="D8:L8" si="22">D7+$C$4</f>
        <v>0.5</v>
      </c>
      <c r="E8">
        <f t="shared" si="22"/>
        <v>0.75</v>
      </c>
      <c r="F8">
        <f t="shared" si="22"/>
        <v>1</v>
      </c>
      <c r="G8">
        <f t="shared" si="22"/>
        <v>1.25</v>
      </c>
      <c r="H8">
        <f t="shared" si="22"/>
        <v>1.5</v>
      </c>
      <c r="I8">
        <f t="shared" si="22"/>
        <v>1.75</v>
      </c>
      <c r="J8">
        <f t="shared" si="22"/>
        <v>2</v>
      </c>
      <c r="K8">
        <f t="shared" si="22"/>
        <v>2.25</v>
      </c>
      <c r="L8">
        <f t="shared" si="22"/>
        <v>2.5</v>
      </c>
      <c r="M8">
        <f t="shared" ref="M8:V8" si="23">M7+$C$4</f>
        <v>2.75</v>
      </c>
      <c r="N8">
        <f t="shared" si="23"/>
        <v>3</v>
      </c>
      <c r="O8">
        <f t="shared" si="23"/>
        <v>3.25</v>
      </c>
      <c r="P8">
        <f t="shared" si="23"/>
        <v>3.5</v>
      </c>
      <c r="Q8">
        <f t="shared" si="23"/>
        <v>3.75</v>
      </c>
      <c r="R8">
        <f t="shared" si="23"/>
        <v>4</v>
      </c>
      <c r="S8">
        <f t="shared" si="23"/>
        <v>4.25</v>
      </c>
      <c r="T8">
        <f t="shared" si="23"/>
        <v>4.5</v>
      </c>
      <c r="U8">
        <f t="shared" si="23"/>
        <v>4.75</v>
      </c>
      <c r="V8">
        <f t="shared" si="23"/>
        <v>5</v>
      </c>
    </row>
    <row r="9" spans="2:22">
      <c r="B9" t="s">
        <v>24</v>
      </c>
      <c r="C9" s="1">
        <v>3.0000000000000001E-3</v>
      </c>
      <c r="D9" s="1">
        <f>C9</f>
        <v>3.0000000000000001E-3</v>
      </c>
      <c r="E9" s="1">
        <f t="shared" ref="E9:L9" si="24">D9</f>
        <v>3.0000000000000001E-3</v>
      </c>
      <c r="F9" s="1">
        <f t="shared" si="24"/>
        <v>3.0000000000000001E-3</v>
      </c>
      <c r="G9" s="1">
        <f t="shared" si="24"/>
        <v>3.0000000000000001E-3</v>
      </c>
      <c r="H9" s="1">
        <f t="shared" si="24"/>
        <v>3.0000000000000001E-3</v>
      </c>
      <c r="I9" s="1">
        <f t="shared" si="24"/>
        <v>3.0000000000000001E-3</v>
      </c>
      <c r="J9" s="1">
        <f t="shared" si="24"/>
        <v>3.0000000000000001E-3</v>
      </c>
      <c r="K9" s="1">
        <f t="shared" si="24"/>
        <v>3.0000000000000001E-3</v>
      </c>
      <c r="L9" s="1">
        <f t="shared" si="24"/>
        <v>3.0000000000000001E-3</v>
      </c>
      <c r="M9" s="1">
        <f t="shared" ref="M9" si="25">L9</f>
        <v>3.0000000000000001E-3</v>
      </c>
      <c r="N9" s="1">
        <f t="shared" ref="N9" si="26">M9</f>
        <v>3.0000000000000001E-3</v>
      </c>
      <c r="O9" s="1">
        <f t="shared" ref="O9" si="27">N9</f>
        <v>3.0000000000000001E-3</v>
      </c>
      <c r="P9" s="1">
        <f t="shared" ref="P9" si="28">O9</f>
        <v>3.0000000000000001E-3</v>
      </c>
      <c r="Q9" s="1">
        <f t="shared" ref="Q9" si="29">P9</f>
        <v>3.0000000000000001E-3</v>
      </c>
      <c r="R9" s="1">
        <f t="shared" ref="R9" si="30">Q9</f>
        <v>3.0000000000000001E-3</v>
      </c>
      <c r="S9" s="1">
        <f t="shared" ref="S9" si="31">R9</f>
        <v>3.0000000000000001E-3</v>
      </c>
      <c r="T9" s="1">
        <f t="shared" ref="T9" si="32">S9</f>
        <v>3.0000000000000001E-3</v>
      </c>
      <c r="U9" s="1">
        <f t="shared" ref="U9" si="33">T9</f>
        <v>3.0000000000000001E-3</v>
      </c>
      <c r="V9" s="1">
        <f t="shared" ref="V9" si="34">U9</f>
        <v>3.0000000000000001E-3</v>
      </c>
    </row>
    <row r="10" spans="2:22">
      <c r="B10" t="s">
        <v>22</v>
      </c>
      <c r="C10" s="1">
        <v>0.5</v>
      </c>
      <c r="N10" s="16"/>
      <c r="O10" s="17"/>
    </row>
    <row r="11" spans="2:22">
      <c r="B11" t="s">
        <v>23</v>
      </c>
      <c r="C11" s="1">
        <v>1000</v>
      </c>
      <c r="N11" s="16"/>
      <c r="O11" s="17"/>
    </row>
    <row r="12" spans="2:22">
      <c r="B12" t="s">
        <v>25</v>
      </c>
      <c r="C12" s="14">
        <f>C11*C9</f>
        <v>3</v>
      </c>
      <c r="N12" s="16"/>
      <c r="O12" s="17"/>
    </row>
    <row r="13" spans="2:22">
      <c r="B13" t="s">
        <v>26</v>
      </c>
      <c r="C13">
        <f>C10/C4</f>
        <v>2</v>
      </c>
      <c r="N13" s="16"/>
      <c r="O13" s="17"/>
    </row>
    <row r="14" spans="2:22">
      <c r="B14" t="s">
        <v>13</v>
      </c>
      <c r="C14" s="1">
        <v>10</v>
      </c>
      <c r="L14" s="1"/>
      <c r="V14" s="1">
        <v>1</v>
      </c>
    </row>
    <row r="15" spans="2:22">
      <c r="B15" t="s">
        <v>10</v>
      </c>
      <c r="C15">
        <v>0</v>
      </c>
      <c r="D15">
        <f>$C$13+$C$12/2</f>
        <v>3.5</v>
      </c>
      <c r="E15">
        <f t="shared" ref="E15:U15" si="35">$C$13+$C$12/2</f>
        <v>3.5</v>
      </c>
      <c r="F15">
        <f t="shared" si="35"/>
        <v>3.5</v>
      </c>
      <c r="G15">
        <f t="shared" si="35"/>
        <v>3.5</v>
      </c>
      <c r="H15">
        <f t="shared" si="35"/>
        <v>3.5</v>
      </c>
      <c r="I15">
        <f t="shared" si="35"/>
        <v>3.5</v>
      </c>
      <c r="J15">
        <f t="shared" si="35"/>
        <v>3.5</v>
      </c>
      <c r="K15">
        <f t="shared" si="35"/>
        <v>3.5</v>
      </c>
      <c r="L15">
        <f t="shared" si="35"/>
        <v>3.5</v>
      </c>
      <c r="M15">
        <f t="shared" si="35"/>
        <v>3.5</v>
      </c>
      <c r="N15">
        <f t="shared" si="35"/>
        <v>3.5</v>
      </c>
      <c r="O15">
        <f t="shared" si="35"/>
        <v>3.5</v>
      </c>
      <c r="P15">
        <f t="shared" si="35"/>
        <v>3.5</v>
      </c>
      <c r="Q15">
        <f t="shared" si="35"/>
        <v>3.5</v>
      </c>
      <c r="R15">
        <f t="shared" si="35"/>
        <v>3.5</v>
      </c>
      <c r="S15">
        <f t="shared" si="35"/>
        <v>3.5</v>
      </c>
      <c r="T15">
        <f t="shared" si="35"/>
        <v>3.5</v>
      </c>
      <c r="U15">
        <f t="shared" si="35"/>
        <v>3.5</v>
      </c>
      <c r="V15">
        <f>$C$13+$C$12/2</f>
        <v>3.5</v>
      </c>
    </row>
    <row r="16" spans="2:22">
      <c r="B16" t="s">
        <v>11</v>
      </c>
      <c r="C16">
        <f>$C$13-$C$12/2</f>
        <v>0.5</v>
      </c>
      <c r="D16">
        <f>$C$13-$C$12/2</f>
        <v>0.5</v>
      </c>
      <c r="E16">
        <f>$C$13-$C$12/2</f>
        <v>0.5</v>
      </c>
      <c r="F16">
        <f t="shared" ref="F16:U16" si="36">$C$13-$C$12/2</f>
        <v>0.5</v>
      </c>
      <c r="G16">
        <f t="shared" si="36"/>
        <v>0.5</v>
      </c>
      <c r="H16">
        <f t="shared" si="36"/>
        <v>0.5</v>
      </c>
      <c r="I16">
        <f t="shared" si="36"/>
        <v>0.5</v>
      </c>
      <c r="J16">
        <f t="shared" si="36"/>
        <v>0.5</v>
      </c>
      <c r="K16">
        <f t="shared" si="36"/>
        <v>0.5</v>
      </c>
      <c r="L16">
        <f t="shared" si="36"/>
        <v>0.5</v>
      </c>
      <c r="M16">
        <f t="shared" si="36"/>
        <v>0.5</v>
      </c>
      <c r="N16">
        <f t="shared" si="36"/>
        <v>0.5</v>
      </c>
      <c r="O16">
        <f t="shared" si="36"/>
        <v>0.5</v>
      </c>
      <c r="P16">
        <f t="shared" si="36"/>
        <v>0.5</v>
      </c>
      <c r="Q16">
        <f t="shared" si="36"/>
        <v>0.5</v>
      </c>
      <c r="R16">
        <f t="shared" si="36"/>
        <v>0.5</v>
      </c>
      <c r="S16">
        <f t="shared" si="36"/>
        <v>0.5</v>
      </c>
      <c r="T16">
        <f t="shared" si="36"/>
        <v>0.5</v>
      </c>
      <c r="U16">
        <f t="shared" si="36"/>
        <v>0.5</v>
      </c>
      <c r="V16">
        <v>0</v>
      </c>
    </row>
    <row r="17" spans="2:47">
      <c r="B17" t="s">
        <v>15</v>
      </c>
      <c r="C17" s="2">
        <f>(2*$C$13+$C$12)*C14</f>
        <v>70</v>
      </c>
      <c r="D17" s="4"/>
      <c r="E17" s="4"/>
      <c r="F17" s="4"/>
      <c r="G17" s="4"/>
      <c r="H17" s="4"/>
      <c r="I17" s="4"/>
      <c r="J17" s="4"/>
      <c r="K17" s="4"/>
      <c r="L17" s="2"/>
      <c r="V17" s="2">
        <f>(2*$C$13+$C$12)*V14</f>
        <v>7</v>
      </c>
    </row>
    <row r="18" spans="2:47">
      <c r="B18" t="s">
        <v>14</v>
      </c>
      <c r="C18" s="2">
        <f>-(2*$C$13+$C$12)</f>
        <v>-7</v>
      </c>
      <c r="D18" s="1"/>
      <c r="E18" s="1"/>
      <c r="F18" s="1"/>
      <c r="G18" s="1"/>
      <c r="H18" s="1"/>
      <c r="I18" s="1"/>
      <c r="J18" s="1"/>
      <c r="K18" s="1"/>
      <c r="L18" s="2"/>
      <c r="V18">
        <f>-(2*$C$13+$C$12)</f>
        <v>-7</v>
      </c>
    </row>
    <row r="19" spans="2:47">
      <c r="B19" t="s">
        <v>12</v>
      </c>
      <c r="C19">
        <f>C15+C16+($C$12-$C$12)-C18</f>
        <v>7.5</v>
      </c>
      <c r="D19">
        <f>D15+D16</f>
        <v>4</v>
      </c>
      <c r="E19">
        <f t="shared" ref="E19:J19" si="37">E15+E16</f>
        <v>4</v>
      </c>
      <c r="F19">
        <f t="shared" si="37"/>
        <v>4</v>
      </c>
      <c r="G19">
        <f t="shared" si="37"/>
        <v>4</v>
      </c>
      <c r="H19">
        <f t="shared" si="37"/>
        <v>4</v>
      </c>
      <c r="I19">
        <f t="shared" si="37"/>
        <v>4</v>
      </c>
      <c r="J19">
        <f t="shared" si="37"/>
        <v>4</v>
      </c>
      <c r="K19">
        <f>K15+K16</f>
        <v>4</v>
      </c>
      <c r="L19">
        <f>L15+L16+($C$12-$C$12)-L18</f>
        <v>4</v>
      </c>
      <c r="M19">
        <f t="shared" ref="M19:U19" si="38">M15+M16+($C$12-$C$12)-M18</f>
        <v>4</v>
      </c>
      <c r="N19">
        <f t="shared" si="38"/>
        <v>4</v>
      </c>
      <c r="O19">
        <f t="shared" si="38"/>
        <v>4</v>
      </c>
      <c r="P19">
        <f t="shared" si="38"/>
        <v>4</v>
      </c>
      <c r="Q19">
        <f t="shared" si="38"/>
        <v>4</v>
      </c>
      <c r="R19">
        <f t="shared" si="38"/>
        <v>4</v>
      </c>
      <c r="S19">
        <f t="shared" si="38"/>
        <v>4</v>
      </c>
      <c r="T19">
        <f t="shared" si="38"/>
        <v>4</v>
      </c>
      <c r="U19">
        <f t="shared" si="38"/>
        <v>4</v>
      </c>
      <c r="V19">
        <f>V15+V16+($C$12-$C$12)-V18</f>
        <v>10.5</v>
      </c>
    </row>
    <row r="21" spans="2:47">
      <c r="B21" t="s">
        <v>16</v>
      </c>
      <c r="C21">
        <f>C14</f>
        <v>10</v>
      </c>
      <c r="D21" s="1">
        <f>C21-0.5</f>
        <v>9.5</v>
      </c>
      <c r="E21" s="1">
        <f t="shared" ref="E21:U21" si="39">D21-0.5</f>
        <v>9</v>
      </c>
      <c r="F21" s="1">
        <f t="shared" si="39"/>
        <v>8.5</v>
      </c>
      <c r="G21" s="1">
        <f t="shared" si="39"/>
        <v>8</v>
      </c>
      <c r="H21" s="1">
        <f t="shared" si="39"/>
        <v>7.5</v>
      </c>
      <c r="I21" s="1">
        <f t="shared" si="39"/>
        <v>7</v>
      </c>
      <c r="J21" s="1">
        <f t="shared" si="39"/>
        <v>6.5</v>
      </c>
      <c r="K21" s="1">
        <f t="shared" si="39"/>
        <v>6</v>
      </c>
      <c r="L21" s="1">
        <f t="shared" si="39"/>
        <v>5.5</v>
      </c>
      <c r="M21" s="1">
        <f t="shared" si="39"/>
        <v>5</v>
      </c>
      <c r="N21" s="1">
        <f t="shared" si="39"/>
        <v>4.5</v>
      </c>
      <c r="O21" s="1">
        <f t="shared" si="39"/>
        <v>4</v>
      </c>
      <c r="P21" s="1">
        <f t="shared" si="39"/>
        <v>3.5</v>
      </c>
      <c r="Q21" s="1">
        <f t="shared" si="39"/>
        <v>3</v>
      </c>
      <c r="R21" s="1">
        <f t="shared" si="39"/>
        <v>2.5</v>
      </c>
      <c r="S21" s="1">
        <f t="shared" si="39"/>
        <v>2</v>
      </c>
      <c r="T21" s="1">
        <f t="shared" si="39"/>
        <v>1.5</v>
      </c>
      <c r="U21" s="1">
        <f t="shared" si="39"/>
        <v>1</v>
      </c>
      <c r="V21">
        <f>V14</f>
        <v>1</v>
      </c>
    </row>
    <row r="22" spans="2:47">
      <c r="B22">
        <v>1</v>
      </c>
      <c r="C22" s="3">
        <f>(C$15*C21+C$16*D21+C$17)/C$19</f>
        <v>9.9666666666666668</v>
      </c>
      <c r="D22" s="3">
        <f>(D$15*C21+D$16*E21)/D$19</f>
        <v>9.875</v>
      </c>
      <c r="E22" s="3">
        <f t="shared" ref="E22:K22" si="40">(E$15*D21+E$16*F21)/E$19</f>
        <v>9.375</v>
      </c>
      <c r="F22" s="3">
        <f t="shared" si="40"/>
        <v>8.875</v>
      </c>
      <c r="G22" s="3">
        <f t="shared" si="40"/>
        <v>8.375</v>
      </c>
      <c r="H22" s="3">
        <f t="shared" si="40"/>
        <v>7.875</v>
      </c>
      <c r="I22" s="3">
        <f t="shared" si="40"/>
        <v>7.375</v>
      </c>
      <c r="J22" s="3">
        <f t="shared" si="40"/>
        <v>6.875</v>
      </c>
      <c r="K22" s="3">
        <f t="shared" si="40"/>
        <v>6.375</v>
      </c>
      <c r="L22" s="3">
        <f t="shared" ref="L22" si="41">(L$15*K21+L$16*M21)/L$19</f>
        <v>5.875</v>
      </c>
      <c r="M22" s="3">
        <f t="shared" ref="M22" si="42">(M$15*L21+M$16*N21)/M$19</f>
        <v>5.375</v>
      </c>
      <c r="N22" s="3">
        <f t="shared" ref="N22" si="43">(N$15*M21+N$16*O21)/N$19</f>
        <v>4.875</v>
      </c>
      <c r="O22" s="3">
        <f t="shared" ref="O22" si="44">(O$15*N21+O$16*P21)/O$19</f>
        <v>4.375</v>
      </c>
      <c r="P22" s="3">
        <f t="shared" ref="P22" si="45">(P$15*O21+P$16*Q21)/P$19</f>
        <v>3.875</v>
      </c>
      <c r="Q22" s="3">
        <f t="shared" ref="Q22" si="46">(Q$15*P21+Q$16*R21)/Q$19</f>
        <v>3.375</v>
      </c>
      <c r="R22" s="3">
        <f t="shared" ref="R22" si="47">(R$15*Q21+R$16*S21)/R$19</f>
        <v>2.875</v>
      </c>
      <c r="S22" s="3">
        <f t="shared" ref="S22" si="48">(S$15*R21+S$16*T21)/S$19</f>
        <v>2.375</v>
      </c>
      <c r="T22" s="3">
        <f t="shared" ref="T22" si="49">(T$15*S21+T$16*U21)/T$19</f>
        <v>1.875</v>
      </c>
      <c r="U22" s="3">
        <f t="shared" ref="U22" si="50">(U$15*T21+U$16*V21)/U$19</f>
        <v>1.4375</v>
      </c>
      <c r="V22" s="3">
        <f>(V$15*U21+V$16*V21+V$17)/V$19</f>
        <v>1</v>
      </c>
      <c r="W22" s="3"/>
      <c r="X22" s="3"/>
      <c r="Y22" s="3"/>
      <c r="Z22" s="3"/>
      <c r="AB22" s="3">
        <f>C21-C22</f>
        <v>3.3333333333333215E-2</v>
      </c>
      <c r="AC22" s="3">
        <f t="shared" ref="AC22:AJ22" si="51">D21-D22</f>
        <v>-0.375</v>
      </c>
      <c r="AD22" s="3">
        <f t="shared" si="51"/>
        <v>-0.375</v>
      </c>
      <c r="AE22" s="3">
        <f t="shared" si="51"/>
        <v>-0.375</v>
      </c>
      <c r="AF22" s="3">
        <f t="shared" si="51"/>
        <v>-0.375</v>
      </c>
      <c r="AG22" s="3">
        <f t="shared" si="51"/>
        <v>-0.375</v>
      </c>
      <c r="AH22" s="3">
        <f t="shared" si="51"/>
        <v>-0.375</v>
      </c>
      <c r="AI22" s="3">
        <f t="shared" si="51"/>
        <v>-0.375</v>
      </c>
      <c r="AJ22" s="3">
        <f t="shared" si="51"/>
        <v>-0.375</v>
      </c>
      <c r="AK22" s="3">
        <f>L21-L22</f>
        <v>-0.375</v>
      </c>
      <c r="AL22" s="3">
        <f t="shared" ref="AL22:AP22" si="52">M21-M22</f>
        <v>-0.375</v>
      </c>
      <c r="AM22" s="3">
        <f t="shared" si="52"/>
        <v>-0.375</v>
      </c>
      <c r="AN22" s="3">
        <f t="shared" si="52"/>
        <v>-0.375</v>
      </c>
      <c r="AO22" s="3">
        <f t="shared" si="52"/>
        <v>-0.375</v>
      </c>
      <c r="AP22" s="3">
        <f t="shared" si="52"/>
        <v>-0.375</v>
      </c>
      <c r="AQ22" s="3">
        <f t="shared" ref="AQ22" si="53">R21-R22</f>
        <v>-0.375</v>
      </c>
      <c r="AR22" s="3">
        <f t="shared" ref="AR22" si="54">S21-S22</f>
        <v>-0.375</v>
      </c>
      <c r="AS22" s="3">
        <f t="shared" ref="AS22" si="55">T21-T22</f>
        <v>-0.375</v>
      </c>
      <c r="AT22" s="3">
        <f t="shared" ref="AT22:AU22" si="56">U21-U22</f>
        <v>-0.4375</v>
      </c>
      <c r="AU22" s="3">
        <f t="shared" si="56"/>
        <v>0</v>
      </c>
    </row>
    <row r="23" spans="2:47">
      <c r="B23">
        <f>B22+1</f>
        <v>2</v>
      </c>
      <c r="C23" s="3">
        <f t="shared" ref="C23:C51" si="57">(C$15*C22+C$16*D22+C$17)/C$19</f>
        <v>9.9916666666666671</v>
      </c>
      <c r="D23" s="3">
        <f t="shared" ref="D23:D51" si="58">(D$15*C22+D$16*E22)/D$19</f>
        <v>9.8927083333333332</v>
      </c>
      <c r="E23" s="3">
        <f t="shared" ref="E23:E51" si="59">(E$15*D22+E$16*F22)/E$19</f>
        <v>9.75</v>
      </c>
      <c r="F23" s="3">
        <f t="shared" ref="F23:F51" si="60">(F$15*E22+F$16*G22)/F$19</f>
        <v>9.25</v>
      </c>
      <c r="G23" s="3">
        <f t="shared" ref="G23:G51" si="61">(G$15*F22+G$16*H22)/G$19</f>
        <v>8.75</v>
      </c>
      <c r="H23" s="3">
        <f t="shared" ref="H23:H51" si="62">(H$15*G22+H$16*I22)/H$19</f>
        <v>8.25</v>
      </c>
      <c r="I23" s="3">
        <f t="shared" ref="I23:I51" si="63">(I$15*H22+I$16*J22)/I$19</f>
        <v>7.75</v>
      </c>
      <c r="J23" s="3">
        <f t="shared" ref="J23:J51" si="64">(J$15*I22+J$16*K22)/J$19</f>
        <v>7.25</v>
      </c>
      <c r="K23" s="3">
        <f t="shared" ref="K23:K51" si="65">(K$15*J22+K$16*L22)/K$19</f>
        <v>6.75</v>
      </c>
      <c r="L23" s="3">
        <f t="shared" ref="L23:L51" si="66">(L$15*K22+L$16*M22)/L$19</f>
        <v>6.25</v>
      </c>
      <c r="M23" s="3">
        <f t="shared" ref="M23:M51" si="67">(M$15*L22+M$16*N22)/M$19</f>
        <v>5.75</v>
      </c>
      <c r="N23" s="3">
        <f t="shared" ref="N23:N51" si="68">(N$15*M22+N$16*O22)/N$19</f>
        <v>5.25</v>
      </c>
      <c r="O23" s="3">
        <f t="shared" ref="O23:O51" si="69">(O$15*N22+O$16*P22)/O$19</f>
        <v>4.75</v>
      </c>
      <c r="P23" s="3">
        <f t="shared" ref="P23:P51" si="70">(P$15*O22+P$16*Q22)/P$19</f>
        <v>4.25</v>
      </c>
      <c r="Q23" s="3">
        <f t="shared" ref="Q23:Q51" si="71">(Q$15*P22+Q$16*R22)/Q$19</f>
        <v>3.75</v>
      </c>
      <c r="R23" s="3">
        <f t="shared" ref="R23:R51" si="72">(R$15*Q22+R$16*S22)/R$19</f>
        <v>3.25</v>
      </c>
      <c r="S23" s="3">
        <f t="shared" ref="S23:S51" si="73">(S$15*R22+S$16*T22)/S$19</f>
        <v>2.75</v>
      </c>
      <c r="T23" s="3">
        <f t="shared" ref="T23:T51" si="74">(T$15*S22+T$16*U22)/T$19</f>
        <v>2.2578125</v>
      </c>
      <c r="U23" s="3">
        <f t="shared" ref="U23:U51" si="75">(U$15*T22+U$16*V22)/U$19</f>
        <v>1.765625</v>
      </c>
      <c r="V23" s="3">
        <f t="shared" ref="V23:V51" si="76">(V$15*U22+V$16*V22+V$17)/V$19</f>
        <v>1.1458333333333333</v>
      </c>
      <c r="W23" s="3"/>
      <c r="X23" s="3"/>
      <c r="Y23" s="3"/>
      <c r="Z23" s="3"/>
      <c r="AB23" s="3">
        <f t="shared" ref="AB23:AB51" si="77">C22-C23</f>
        <v>-2.5000000000000355E-2</v>
      </c>
      <c r="AC23" s="3">
        <f t="shared" ref="AC23:AC51" si="78">D22-D23</f>
        <v>-1.7708333333333215E-2</v>
      </c>
      <c r="AD23" s="3">
        <f t="shared" ref="AD23:AD51" si="79">E22-E23</f>
        <v>-0.375</v>
      </c>
      <c r="AE23" s="3">
        <f t="shared" ref="AE23:AE51" si="80">F22-F23</f>
        <v>-0.375</v>
      </c>
      <c r="AF23" s="3">
        <f t="shared" ref="AF23:AF51" si="81">G22-G23</f>
        <v>-0.375</v>
      </c>
      <c r="AG23" s="3">
        <f t="shared" ref="AG23:AG51" si="82">H22-H23</f>
        <v>-0.375</v>
      </c>
      <c r="AH23" s="3">
        <f t="shared" ref="AH23:AH51" si="83">I22-I23</f>
        <v>-0.375</v>
      </c>
      <c r="AI23" s="3">
        <f t="shared" ref="AI23:AI51" si="84">J22-J23</f>
        <v>-0.375</v>
      </c>
      <c r="AJ23" s="3">
        <f t="shared" ref="AJ23:AJ51" si="85">K22-K23</f>
        <v>-0.375</v>
      </c>
      <c r="AK23" s="3">
        <f t="shared" ref="AK23:AK51" si="86">L22-L23</f>
        <v>-0.375</v>
      </c>
      <c r="AL23" s="3">
        <f t="shared" ref="AL23:AL51" si="87">M22-M23</f>
        <v>-0.375</v>
      </c>
      <c r="AM23" s="3">
        <f t="shared" ref="AM23:AM51" si="88">N22-N23</f>
        <v>-0.375</v>
      </c>
      <c r="AN23" s="3">
        <f t="shared" ref="AN23:AN51" si="89">O22-O23</f>
        <v>-0.375</v>
      </c>
      <c r="AO23" s="3">
        <f t="shared" ref="AO23:AO51" si="90">P22-P23</f>
        <v>-0.375</v>
      </c>
      <c r="AP23" s="3">
        <f t="shared" ref="AP23:AP51" si="91">Q22-Q23</f>
        <v>-0.375</v>
      </c>
      <c r="AQ23" s="3">
        <f t="shared" ref="AQ23:AQ51" si="92">R22-R23</f>
        <v>-0.375</v>
      </c>
      <c r="AR23" s="3">
        <f t="shared" ref="AR23:AR51" si="93">S22-S23</f>
        <v>-0.375</v>
      </c>
      <c r="AS23" s="3">
        <f t="shared" ref="AS23:AS51" si="94">T22-T23</f>
        <v>-0.3828125</v>
      </c>
      <c r="AT23" s="3">
        <f t="shared" ref="AT23:AT51" si="95">U22-U23</f>
        <v>-0.328125</v>
      </c>
      <c r="AU23" s="3">
        <f t="shared" ref="AU23:AU51" si="96">V22-V23</f>
        <v>-0.14583333333333326</v>
      </c>
    </row>
    <row r="24" spans="2:47">
      <c r="B24">
        <f t="shared" ref="B24:B51" si="97">B23+1</f>
        <v>3</v>
      </c>
      <c r="C24" s="3">
        <f t="shared" si="57"/>
        <v>9.9928472222222222</v>
      </c>
      <c r="D24" s="3">
        <f t="shared" si="58"/>
        <v>9.9614583333333329</v>
      </c>
      <c r="E24" s="3">
        <f t="shared" si="59"/>
        <v>9.8123697916666668</v>
      </c>
      <c r="F24" s="3">
        <f t="shared" si="60"/>
        <v>9.625</v>
      </c>
      <c r="G24" s="3">
        <f t="shared" si="61"/>
        <v>9.125</v>
      </c>
      <c r="H24" s="3">
        <f t="shared" si="62"/>
        <v>8.625</v>
      </c>
      <c r="I24" s="3">
        <f t="shared" si="63"/>
        <v>8.125</v>
      </c>
      <c r="J24" s="3">
        <f t="shared" si="64"/>
        <v>7.625</v>
      </c>
      <c r="K24" s="3">
        <f t="shared" si="65"/>
        <v>7.125</v>
      </c>
      <c r="L24" s="3">
        <f t="shared" si="66"/>
        <v>6.625</v>
      </c>
      <c r="M24" s="3">
        <f t="shared" si="67"/>
        <v>6.125</v>
      </c>
      <c r="N24" s="3">
        <f t="shared" si="68"/>
        <v>5.625</v>
      </c>
      <c r="O24" s="3">
        <f t="shared" si="69"/>
        <v>5.125</v>
      </c>
      <c r="P24" s="3">
        <f t="shared" si="70"/>
        <v>4.625</v>
      </c>
      <c r="Q24" s="3">
        <f t="shared" si="71"/>
        <v>4.125</v>
      </c>
      <c r="R24" s="3">
        <f t="shared" si="72"/>
        <v>3.625</v>
      </c>
      <c r="S24" s="3">
        <f t="shared" si="73"/>
        <v>3.1259765625</v>
      </c>
      <c r="T24" s="3">
        <f t="shared" si="74"/>
        <v>2.626953125</v>
      </c>
      <c r="U24" s="3">
        <f t="shared" si="75"/>
        <v>2.1188151041666665</v>
      </c>
      <c r="V24" s="3">
        <f t="shared" si="76"/>
        <v>1.2552083333333333</v>
      </c>
      <c r="W24" s="3"/>
      <c r="X24" s="3"/>
      <c r="Y24" s="3"/>
      <c r="Z24" s="3"/>
      <c r="AB24" s="3">
        <f t="shared" si="77"/>
        <v>-1.180555555555074E-3</v>
      </c>
      <c r="AC24" s="3">
        <f t="shared" si="78"/>
        <v>-6.8749999999999645E-2</v>
      </c>
      <c r="AD24" s="3">
        <f t="shared" si="79"/>
        <v>-6.2369791666666785E-2</v>
      </c>
      <c r="AE24" s="3">
        <f t="shared" si="80"/>
        <v>-0.375</v>
      </c>
      <c r="AF24" s="3">
        <f t="shared" si="81"/>
        <v>-0.375</v>
      </c>
      <c r="AG24" s="3">
        <f t="shared" si="82"/>
        <v>-0.375</v>
      </c>
      <c r="AH24" s="3">
        <f t="shared" si="83"/>
        <v>-0.375</v>
      </c>
      <c r="AI24" s="3">
        <f t="shared" si="84"/>
        <v>-0.375</v>
      </c>
      <c r="AJ24" s="3">
        <f t="shared" si="85"/>
        <v>-0.375</v>
      </c>
      <c r="AK24" s="3">
        <f t="shared" si="86"/>
        <v>-0.375</v>
      </c>
      <c r="AL24" s="3">
        <f t="shared" si="87"/>
        <v>-0.375</v>
      </c>
      <c r="AM24" s="3">
        <f t="shared" si="88"/>
        <v>-0.375</v>
      </c>
      <c r="AN24" s="3">
        <f t="shared" si="89"/>
        <v>-0.375</v>
      </c>
      <c r="AO24" s="3">
        <f t="shared" si="90"/>
        <v>-0.375</v>
      </c>
      <c r="AP24" s="3">
        <f t="shared" si="91"/>
        <v>-0.375</v>
      </c>
      <c r="AQ24" s="3">
        <f t="shared" si="92"/>
        <v>-0.375</v>
      </c>
      <c r="AR24" s="3">
        <f t="shared" si="93"/>
        <v>-0.3759765625</v>
      </c>
      <c r="AS24" s="3">
        <f t="shared" si="94"/>
        <v>-0.369140625</v>
      </c>
      <c r="AT24" s="3">
        <f t="shared" si="95"/>
        <v>-0.35319010416666652</v>
      </c>
      <c r="AU24" s="3">
        <f t="shared" si="96"/>
        <v>-0.109375</v>
      </c>
    </row>
    <row r="25" spans="2:47">
      <c r="B25">
        <f t="shared" si="97"/>
        <v>4</v>
      </c>
      <c r="C25" s="3">
        <f t="shared" si="57"/>
        <v>9.9974305555555549</v>
      </c>
      <c r="D25" s="3">
        <f t="shared" si="58"/>
        <v>9.9702875434027778</v>
      </c>
      <c r="E25" s="3">
        <f t="shared" si="59"/>
        <v>9.9194010416666671</v>
      </c>
      <c r="F25" s="3">
        <f t="shared" si="60"/>
        <v>9.7264485677083332</v>
      </c>
      <c r="G25" s="3">
        <f t="shared" si="61"/>
        <v>9.5</v>
      </c>
      <c r="H25" s="3">
        <f t="shared" si="62"/>
        <v>9</v>
      </c>
      <c r="I25" s="3">
        <f t="shared" si="63"/>
        <v>8.5</v>
      </c>
      <c r="J25" s="3">
        <f t="shared" si="64"/>
        <v>8</v>
      </c>
      <c r="K25" s="3">
        <f t="shared" si="65"/>
        <v>7.5</v>
      </c>
      <c r="L25" s="3">
        <f t="shared" si="66"/>
        <v>7</v>
      </c>
      <c r="M25" s="3">
        <f t="shared" si="67"/>
        <v>6.5</v>
      </c>
      <c r="N25" s="3">
        <f t="shared" si="68"/>
        <v>6</v>
      </c>
      <c r="O25" s="3">
        <f t="shared" si="69"/>
        <v>5.5</v>
      </c>
      <c r="P25" s="3">
        <f t="shared" si="70"/>
        <v>5</v>
      </c>
      <c r="Q25" s="3">
        <f t="shared" si="71"/>
        <v>4.5</v>
      </c>
      <c r="R25" s="3">
        <f t="shared" si="72"/>
        <v>4.0001220703125</v>
      </c>
      <c r="S25" s="3">
        <f t="shared" si="73"/>
        <v>3.500244140625</v>
      </c>
      <c r="T25" s="3">
        <f t="shared" si="74"/>
        <v>3.0000813802083335</v>
      </c>
      <c r="U25" s="3">
        <f t="shared" si="75"/>
        <v>2.4554850260416665</v>
      </c>
      <c r="V25" s="3">
        <f t="shared" si="76"/>
        <v>1.3729383680555554</v>
      </c>
      <c r="W25" s="3"/>
      <c r="X25" s="3"/>
      <c r="Y25" s="3"/>
      <c r="Z25" s="3"/>
      <c r="AB25" s="3">
        <f t="shared" si="77"/>
        <v>-4.5833333333327175E-3</v>
      </c>
      <c r="AC25" s="3">
        <f t="shared" si="78"/>
        <v>-8.829210069444926E-3</v>
      </c>
      <c r="AD25" s="3">
        <f t="shared" si="79"/>
        <v>-0.10703125000000036</v>
      </c>
      <c r="AE25" s="3">
        <f t="shared" si="80"/>
        <v>-0.10144856770833321</v>
      </c>
      <c r="AF25" s="3">
        <f t="shared" si="81"/>
        <v>-0.375</v>
      </c>
      <c r="AG25" s="3">
        <f t="shared" si="82"/>
        <v>-0.375</v>
      </c>
      <c r="AH25" s="3">
        <f t="shared" si="83"/>
        <v>-0.375</v>
      </c>
      <c r="AI25" s="3">
        <f t="shared" si="84"/>
        <v>-0.375</v>
      </c>
      <c r="AJ25" s="3">
        <f t="shared" si="85"/>
        <v>-0.375</v>
      </c>
      <c r="AK25" s="3">
        <f t="shared" si="86"/>
        <v>-0.375</v>
      </c>
      <c r="AL25" s="3">
        <f t="shared" si="87"/>
        <v>-0.375</v>
      </c>
      <c r="AM25" s="3">
        <f t="shared" si="88"/>
        <v>-0.375</v>
      </c>
      <c r="AN25" s="3">
        <f t="shared" si="89"/>
        <v>-0.375</v>
      </c>
      <c r="AO25" s="3">
        <f t="shared" si="90"/>
        <v>-0.375</v>
      </c>
      <c r="AP25" s="3">
        <f t="shared" si="91"/>
        <v>-0.375</v>
      </c>
      <c r="AQ25" s="3">
        <f t="shared" si="92"/>
        <v>-0.3751220703125</v>
      </c>
      <c r="AR25" s="3">
        <f t="shared" si="93"/>
        <v>-0.374267578125</v>
      </c>
      <c r="AS25" s="3">
        <f t="shared" si="94"/>
        <v>-0.37312825520833348</v>
      </c>
      <c r="AT25" s="3">
        <f t="shared" si="95"/>
        <v>-0.336669921875</v>
      </c>
      <c r="AU25" s="3">
        <f t="shared" si="96"/>
        <v>-0.1177300347222221</v>
      </c>
    </row>
    <row r="26" spans="2:47">
      <c r="B26">
        <f t="shared" si="97"/>
        <v>5</v>
      </c>
      <c r="C26" s="3">
        <f t="shared" si="57"/>
        <v>9.9980191695601857</v>
      </c>
      <c r="D26" s="3">
        <f t="shared" si="58"/>
        <v>9.9876768663194433</v>
      </c>
      <c r="E26" s="3">
        <f t="shared" si="59"/>
        <v>9.9398076714409722</v>
      </c>
      <c r="F26" s="3">
        <f t="shared" si="60"/>
        <v>9.8669759114583329</v>
      </c>
      <c r="G26" s="3">
        <f t="shared" si="61"/>
        <v>9.6356424967447918</v>
      </c>
      <c r="H26" s="3">
        <f t="shared" si="62"/>
        <v>9.375</v>
      </c>
      <c r="I26" s="3">
        <f t="shared" si="63"/>
        <v>8.875</v>
      </c>
      <c r="J26" s="3">
        <f t="shared" si="64"/>
        <v>8.375</v>
      </c>
      <c r="K26" s="3">
        <f t="shared" si="65"/>
        <v>7.875</v>
      </c>
      <c r="L26" s="3">
        <f t="shared" si="66"/>
        <v>7.375</v>
      </c>
      <c r="M26" s="3">
        <f t="shared" si="67"/>
        <v>6.875</v>
      </c>
      <c r="N26" s="3">
        <f t="shared" si="68"/>
        <v>6.375</v>
      </c>
      <c r="O26" s="3">
        <f t="shared" si="69"/>
        <v>5.875</v>
      </c>
      <c r="P26" s="3">
        <f t="shared" si="70"/>
        <v>5.375</v>
      </c>
      <c r="Q26" s="3">
        <f t="shared" si="71"/>
        <v>4.8750152587890625</v>
      </c>
      <c r="R26" s="3">
        <f t="shared" si="72"/>
        <v>4.375030517578125</v>
      </c>
      <c r="S26" s="3">
        <f t="shared" si="73"/>
        <v>3.875116984049479</v>
      </c>
      <c r="T26" s="3">
        <f t="shared" si="74"/>
        <v>3.3696492513020835</v>
      </c>
      <c r="U26" s="3">
        <f t="shared" si="75"/>
        <v>2.7966885036892366</v>
      </c>
      <c r="V26" s="3">
        <f t="shared" si="76"/>
        <v>1.4851616753472221</v>
      </c>
      <c r="W26" s="3"/>
      <c r="X26" s="3"/>
      <c r="Y26" s="3"/>
      <c r="Z26" s="3"/>
      <c r="AB26" s="3">
        <f t="shared" si="77"/>
        <v>-5.8861400463072755E-4</v>
      </c>
      <c r="AC26" s="3">
        <f t="shared" si="78"/>
        <v>-1.7389322916665506E-2</v>
      </c>
      <c r="AD26" s="3">
        <f t="shared" si="79"/>
        <v>-2.0406629774305074E-2</v>
      </c>
      <c r="AE26" s="3">
        <f t="shared" si="80"/>
        <v>-0.14052734374999964</v>
      </c>
      <c r="AF26" s="3">
        <f t="shared" si="81"/>
        <v>-0.13564249674479179</v>
      </c>
      <c r="AG26" s="3">
        <f t="shared" si="82"/>
        <v>-0.375</v>
      </c>
      <c r="AH26" s="3">
        <f t="shared" si="83"/>
        <v>-0.375</v>
      </c>
      <c r="AI26" s="3">
        <f t="shared" si="84"/>
        <v>-0.375</v>
      </c>
      <c r="AJ26" s="3">
        <f t="shared" si="85"/>
        <v>-0.375</v>
      </c>
      <c r="AK26" s="3">
        <f t="shared" si="86"/>
        <v>-0.375</v>
      </c>
      <c r="AL26" s="3">
        <f t="shared" si="87"/>
        <v>-0.375</v>
      </c>
      <c r="AM26" s="3">
        <f t="shared" si="88"/>
        <v>-0.375</v>
      </c>
      <c r="AN26" s="3">
        <f t="shared" si="89"/>
        <v>-0.375</v>
      </c>
      <c r="AO26" s="3">
        <f t="shared" si="90"/>
        <v>-0.375</v>
      </c>
      <c r="AP26" s="3">
        <f t="shared" si="91"/>
        <v>-0.3750152587890625</v>
      </c>
      <c r="AQ26" s="3">
        <f t="shared" si="92"/>
        <v>-0.374908447265625</v>
      </c>
      <c r="AR26" s="3">
        <f t="shared" si="93"/>
        <v>-0.37487284342447902</v>
      </c>
      <c r="AS26" s="3">
        <f t="shared" si="94"/>
        <v>-0.36956787109375</v>
      </c>
      <c r="AT26" s="3">
        <f t="shared" si="95"/>
        <v>-0.34120347764757009</v>
      </c>
      <c r="AU26" s="3">
        <f t="shared" si="96"/>
        <v>-0.11222330729166674</v>
      </c>
    </row>
    <row r="27" spans="2:47">
      <c r="B27">
        <f t="shared" si="97"/>
        <v>6</v>
      </c>
      <c r="C27" s="3">
        <f t="shared" si="57"/>
        <v>9.9991784577546294</v>
      </c>
      <c r="D27" s="3">
        <f t="shared" si="58"/>
        <v>9.9907427322952849</v>
      </c>
      <c r="E27" s="3">
        <f t="shared" si="59"/>
        <v>9.9725892469618032</v>
      </c>
      <c r="F27" s="3">
        <f t="shared" si="60"/>
        <v>9.9017870246039497</v>
      </c>
      <c r="G27" s="3">
        <f t="shared" si="61"/>
        <v>9.8054789225260421</v>
      </c>
      <c r="H27" s="3">
        <f t="shared" si="62"/>
        <v>9.5405621846516926</v>
      </c>
      <c r="I27" s="3">
        <f t="shared" si="63"/>
        <v>9.25</v>
      </c>
      <c r="J27" s="3">
        <f t="shared" si="64"/>
        <v>8.75</v>
      </c>
      <c r="K27" s="3">
        <f t="shared" si="65"/>
        <v>8.25</v>
      </c>
      <c r="L27" s="3">
        <f t="shared" si="66"/>
        <v>7.75</v>
      </c>
      <c r="M27" s="3">
        <f t="shared" si="67"/>
        <v>7.25</v>
      </c>
      <c r="N27" s="3">
        <f t="shared" si="68"/>
        <v>6.75</v>
      </c>
      <c r="O27" s="3">
        <f t="shared" si="69"/>
        <v>6.25</v>
      </c>
      <c r="P27" s="3">
        <f t="shared" si="70"/>
        <v>5.7500019073486328</v>
      </c>
      <c r="Q27" s="3">
        <f t="shared" si="71"/>
        <v>5.2500038146972656</v>
      </c>
      <c r="R27" s="3">
        <f t="shared" si="72"/>
        <v>4.7500279744466143</v>
      </c>
      <c r="S27" s="3">
        <f t="shared" si="73"/>
        <v>4.2493578592936201</v>
      </c>
      <c r="T27" s="3">
        <f t="shared" si="74"/>
        <v>3.7403134240044484</v>
      </c>
      <c r="U27" s="3">
        <f t="shared" si="75"/>
        <v>3.1340883043077259</v>
      </c>
      <c r="V27" s="3">
        <f t="shared" si="76"/>
        <v>1.5988961678964124</v>
      </c>
      <c r="W27" s="3"/>
      <c r="X27" s="3"/>
      <c r="Y27" s="3"/>
      <c r="Z27" s="3"/>
      <c r="AB27" s="3">
        <f t="shared" si="77"/>
        <v>-1.159288194443775E-3</v>
      </c>
      <c r="AC27" s="3">
        <f t="shared" si="78"/>
        <v>-3.0658659758415752E-3</v>
      </c>
      <c r="AD27" s="3">
        <f t="shared" si="79"/>
        <v>-3.2781575520830941E-2</v>
      </c>
      <c r="AE27" s="3">
        <f t="shared" si="80"/>
        <v>-3.4811113145616801E-2</v>
      </c>
      <c r="AF27" s="3">
        <f t="shared" si="81"/>
        <v>-0.16983642578125036</v>
      </c>
      <c r="AG27" s="3">
        <f t="shared" si="82"/>
        <v>-0.16556218465169259</v>
      </c>
      <c r="AH27" s="3">
        <f t="shared" si="83"/>
        <v>-0.375</v>
      </c>
      <c r="AI27" s="3">
        <f t="shared" si="84"/>
        <v>-0.375</v>
      </c>
      <c r="AJ27" s="3">
        <f t="shared" si="85"/>
        <v>-0.375</v>
      </c>
      <c r="AK27" s="3">
        <f t="shared" si="86"/>
        <v>-0.375</v>
      </c>
      <c r="AL27" s="3">
        <f t="shared" si="87"/>
        <v>-0.375</v>
      </c>
      <c r="AM27" s="3">
        <f t="shared" si="88"/>
        <v>-0.375</v>
      </c>
      <c r="AN27" s="3">
        <f t="shared" si="89"/>
        <v>-0.375</v>
      </c>
      <c r="AO27" s="3">
        <f t="shared" si="90"/>
        <v>-0.37500190734863281</v>
      </c>
      <c r="AP27" s="3">
        <f t="shared" si="91"/>
        <v>-0.37498855590820313</v>
      </c>
      <c r="AQ27" s="3">
        <f t="shared" si="92"/>
        <v>-0.37499745686848929</v>
      </c>
      <c r="AR27" s="3">
        <f t="shared" si="93"/>
        <v>-0.37424087524414107</v>
      </c>
      <c r="AS27" s="3">
        <f t="shared" si="94"/>
        <v>-0.37066417270236496</v>
      </c>
      <c r="AT27" s="3">
        <f t="shared" si="95"/>
        <v>-0.33739980061848929</v>
      </c>
      <c r="AU27" s="3">
        <f t="shared" si="96"/>
        <v>-0.11373449254919032</v>
      </c>
    </row>
    <row r="28" spans="2:47">
      <c r="B28">
        <f t="shared" si="97"/>
        <v>7</v>
      </c>
      <c r="C28" s="3">
        <f t="shared" si="57"/>
        <v>9.9993828488196854</v>
      </c>
      <c r="D28" s="3">
        <f t="shared" si="58"/>
        <v>9.9958548064055268</v>
      </c>
      <c r="E28" s="3">
        <f t="shared" si="59"/>
        <v>9.9796232688338673</v>
      </c>
      <c r="F28" s="3">
        <f t="shared" si="60"/>
        <v>9.9517004564073339</v>
      </c>
      <c r="G28" s="3">
        <f t="shared" si="61"/>
        <v>9.8566339196099175</v>
      </c>
      <c r="H28" s="3">
        <f t="shared" si="62"/>
        <v>9.736044057210286</v>
      </c>
      <c r="I28" s="3">
        <f t="shared" si="63"/>
        <v>9.4417419115702312</v>
      </c>
      <c r="J28" s="3">
        <f t="shared" si="64"/>
        <v>9.125</v>
      </c>
      <c r="K28" s="3">
        <f t="shared" si="65"/>
        <v>8.625</v>
      </c>
      <c r="L28" s="3">
        <f t="shared" si="66"/>
        <v>8.125</v>
      </c>
      <c r="M28" s="3">
        <f t="shared" si="67"/>
        <v>7.625</v>
      </c>
      <c r="N28" s="3">
        <f t="shared" si="68"/>
        <v>7.125</v>
      </c>
      <c r="O28" s="3">
        <f t="shared" si="69"/>
        <v>6.6250002384185791</v>
      </c>
      <c r="P28" s="3">
        <f t="shared" si="70"/>
        <v>6.1250004768371582</v>
      </c>
      <c r="Q28" s="3">
        <f t="shared" si="71"/>
        <v>5.6250051657358808</v>
      </c>
      <c r="R28" s="3">
        <f t="shared" si="72"/>
        <v>5.1249230702718096</v>
      </c>
      <c r="S28" s="3">
        <f t="shared" si="73"/>
        <v>4.6238136556413432</v>
      </c>
      <c r="T28" s="3">
        <f t="shared" si="74"/>
        <v>4.1099491649203834</v>
      </c>
      <c r="U28" s="3">
        <f t="shared" si="75"/>
        <v>3.4726362669909441</v>
      </c>
      <c r="V28" s="3">
        <f t="shared" si="76"/>
        <v>1.7113627681025754</v>
      </c>
      <c r="W28" s="3"/>
      <c r="X28" s="3"/>
      <c r="Y28" s="3"/>
      <c r="Z28" s="3"/>
      <c r="AB28" s="3">
        <f t="shared" si="77"/>
        <v>-2.0439106505598659E-4</v>
      </c>
      <c r="AC28" s="3">
        <f t="shared" si="78"/>
        <v>-5.1120741102419487E-3</v>
      </c>
      <c r="AD28" s="3">
        <f t="shared" si="79"/>
        <v>-7.0340218720641445E-3</v>
      </c>
      <c r="AE28" s="3">
        <f t="shared" si="80"/>
        <v>-4.9913431803384256E-2</v>
      </c>
      <c r="AF28" s="3">
        <f t="shared" si="81"/>
        <v>-5.1154997083875386E-2</v>
      </c>
      <c r="AG28" s="3">
        <f t="shared" si="82"/>
        <v>-0.19548187255859339</v>
      </c>
      <c r="AH28" s="3">
        <f t="shared" si="83"/>
        <v>-0.19174191157023124</v>
      </c>
      <c r="AI28" s="3">
        <f t="shared" si="84"/>
        <v>-0.375</v>
      </c>
      <c r="AJ28" s="3">
        <f t="shared" si="85"/>
        <v>-0.375</v>
      </c>
      <c r="AK28" s="3">
        <f t="shared" si="86"/>
        <v>-0.375</v>
      </c>
      <c r="AL28" s="3">
        <f t="shared" si="87"/>
        <v>-0.375</v>
      </c>
      <c r="AM28" s="3">
        <f t="shared" si="88"/>
        <v>-0.375</v>
      </c>
      <c r="AN28" s="3">
        <f t="shared" si="89"/>
        <v>-0.3750002384185791</v>
      </c>
      <c r="AO28" s="3">
        <f t="shared" si="90"/>
        <v>-0.37499856948852539</v>
      </c>
      <c r="AP28" s="3">
        <f t="shared" si="91"/>
        <v>-0.3750013510386152</v>
      </c>
      <c r="AQ28" s="3">
        <f t="shared" si="92"/>
        <v>-0.37489509582519531</v>
      </c>
      <c r="AR28" s="3">
        <f t="shared" si="93"/>
        <v>-0.37445579634772308</v>
      </c>
      <c r="AS28" s="3">
        <f t="shared" si="94"/>
        <v>-0.36963574091593498</v>
      </c>
      <c r="AT28" s="3">
        <f t="shared" si="95"/>
        <v>-0.33854796268321818</v>
      </c>
      <c r="AU28" s="3">
        <f t="shared" si="96"/>
        <v>-0.11246660020616295</v>
      </c>
    </row>
    <row r="29" spans="2:47">
      <c r="B29">
        <f t="shared" si="97"/>
        <v>8</v>
      </c>
      <c r="C29" s="3">
        <f t="shared" si="57"/>
        <v>9.999723653760368</v>
      </c>
      <c r="D29" s="3">
        <f t="shared" si="58"/>
        <v>9.9969129013214566</v>
      </c>
      <c r="E29" s="3">
        <f t="shared" si="59"/>
        <v>9.9903355126557525</v>
      </c>
      <c r="F29" s="3">
        <f t="shared" si="60"/>
        <v>9.9642496001808745</v>
      </c>
      <c r="G29" s="3">
        <f t="shared" si="61"/>
        <v>9.9247434065077016</v>
      </c>
      <c r="H29" s="3">
        <f t="shared" si="62"/>
        <v>9.8047724186049567</v>
      </c>
      <c r="I29" s="3">
        <f t="shared" si="63"/>
        <v>9.6596635500590011</v>
      </c>
      <c r="J29" s="3">
        <f t="shared" si="64"/>
        <v>9.3396491726239521</v>
      </c>
      <c r="K29" s="3">
        <f t="shared" si="65"/>
        <v>9</v>
      </c>
      <c r="L29" s="3">
        <f t="shared" si="66"/>
        <v>8.5</v>
      </c>
      <c r="M29" s="3">
        <f t="shared" si="67"/>
        <v>8</v>
      </c>
      <c r="N29" s="3">
        <f t="shared" si="68"/>
        <v>7.5000000298023224</v>
      </c>
      <c r="O29" s="3">
        <f t="shared" si="69"/>
        <v>7.0000000596046448</v>
      </c>
      <c r="P29" s="3">
        <f t="shared" si="70"/>
        <v>6.5000008543332415</v>
      </c>
      <c r="Q29" s="3">
        <f t="shared" si="71"/>
        <v>5.99999080101649</v>
      </c>
      <c r="R29" s="3">
        <f t="shared" si="72"/>
        <v>5.4998562269740638</v>
      </c>
      <c r="S29" s="3">
        <f t="shared" si="73"/>
        <v>4.9980513321028806</v>
      </c>
      <c r="T29" s="3">
        <f t="shared" si="74"/>
        <v>4.4799164820600437</v>
      </c>
      <c r="U29" s="3">
        <f t="shared" si="75"/>
        <v>3.8101258653181573</v>
      </c>
      <c r="V29" s="3">
        <f t="shared" si="76"/>
        <v>1.8242120889969815</v>
      </c>
      <c r="W29" s="3"/>
      <c r="X29" s="3"/>
      <c r="Y29" s="3"/>
      <c r="Z29" s="3"/>
      <c r="AB29" s="3">
        <f t="shared" si="77"/>
        <v>-3.4080494068255973E-4</v>
      </c>
      <c r="AC29" s="3">
        <f t="shared" si="78"/>
        <v>-1.0580949159297859E-3</v>
      </c>
      <c r="AD29" s="3">
        <f t="shared" si="79"/>
        <v>-1.0712243821885181E-2</v>
      </c>
      <c r="AE29" s="3">
        <f t="shared" si="80"/>
        <v>-1.254914377354055E-2</v>
      </c>
      <c r="AF29" s="3">
        <f t="shared" si="81"/>
        <v>-6.8109486897784066E-2</v>
      </c>
      <c r="AG29" s="3">
        <f t="shared" si="82"/>
        <v>-6.8728361394670756E-2</v>
      </c>
      <c r="AH29" s="3">
        <f t="shared" si="83"/>
        <v>-0.21792163848876989</v>
      </c>
      <c r="AI29" s="3">
        <f t="shared" si="84"/>
        <v>-0.21464917262395211</v>
      </c>
      <c r="AJ29" s="3">
        <f t="shared" si="85"/>
        <v>-0.375</v>
      </c>
      <c r="AK29" s="3">
        <f t="shared" si="86"/>
        <v>-0.375</v>
      </c>
      <c r="AL29" s="3">
        <f t="shared" si="87"/>
        <v>-0.375</v>
      </c>
      <c r="AM29" s="3">
        <f t="shared" si="88"/>
        <v>-0.37500002980232239</v>
      </c>
      <c r="AN29" s="3">
        <f t="shared" si="89"/>
        <v>-0.37499982118606567</v>
      </c>
      <c r="AO29" s="3">
        <f t="shared" si="90"/>
        <v>-0.37500037749608328</v>
      </c>
      <c r="AP29" s="3">
        <f t="shared" si="91"/>
        <v>-0.37498563528060913</v>
      </c>
      <c r="AQ29" s="3">
        <f t="shared" si="92"/>
        <v>-0.37493315670225424</v>
      </c>
      <c r="AR29" s="3">
        <f t="shared" si="93"/>
        <v>-0.37423767646153738</v>
      </c>
      <c r="AS29" s="3">
        <f t="shared" si="94"/>
        <v>-0.36996731713966025</v>
      </c>
      <c r="AT29" s="3">
        <f t="shared" si="95"/>
        <v>-0.33748959832721326</v>
      </c>
      <c r="AU29" s="3">
        <f t="shared" si="96"/>
        <v>-0.11284932089440614</v>
      </c>
    </row>
    <row r="30" spans="2:47">
      <c r="B30">
        <f t="shared" si="97"/>
        <v>9</v>
      </c>
      <c r="C30" s="3">
        <f t="shared" si="57"/>
        <v>9.9997941934214296</v>
      </c>
      <c r="D30" s="3">
        <f t="shared" si="58"/>
        <v>9.9985501361222902</v>
      </c>
      <c r="E30" s="3">
        <f t="shared" si="59"/>
        <v>9.9928299886788849</v>
      </c>
      <c r="F30" s="3">
        <f t="shared" si="60"/>
        <v>9.9821364993872468</v>
      </c>
      <c r="G30" s="3">
        <f t="shared" si="61"/>
        <v>9.9443149524838841</v>
      </c>
      <c r="H30" s="3">
        <f t="shared" si="62"/>
        <v>9.8916084244516149</v>
      </c>
      <c r="I30" s="3">
        <f t="shared" si="63"/>
        <v>9.7466320128573312</v>
      </c>
      <c r="J30" s="3">
        <f t="shared" si="64"/>
        <v>9.5772056063016251</v>
      </c>
      <c r="K30" s="3">
        <f t="shared" si="65"/>
        <v>9.2346930260459583</v>
      </c>
      <c r="L30" s="3">
        <f t="shared" si="66"/>
        <v>8.875</v>
      </c>
      <c r="M30" s="3">
        <f t="shared" si="67"/>
        <v>8.3750000037252903</v>
      </c>
      <c r="N30" s="3">
        <f t="shared" si="68"/>
        <v>7.8750000074505806</v>
      </c>
      <c r="O30" s="3">
        <f t="shared" si="69"/>
        <v>7.3750001328686876</v>
      </c>
      <c r="P30" s="3">
        <f t="shared" si="70"/>
        <v>6.8749989022811251</v>
      </c>
      <c r="Q30" s="3">
        <f t="shared" si="71"/>
        <v>6.3749827759133435</v>
      </c>
      <c r="R30" s="3">
        <f t="shared" si="72"/>
        <v>5.8747483674022893</v>
      </c>
      <c r="S30" s="3">
        <f t="shared" si="73"/>
        <v>5.3723637588598114</v>
      </c>
      <c r="T30" s="3">
        <f t="shared" si="74"/>
        <v>4.8495606487547898</v>
      </c>
      <c r="U30" s="3">
        <f t="shared" si="75"/>
        <v>4.147953432927161</v>
      </c>
      <c r="V30" s="3">
        <f t="shared" si="76"/>
        <v>1.9367086217727194</v>
      </c>
      <c r="W30" s="3"/>
      <c r="X30" s="3"/>
      <c r="Y30" s="3"/>
      <c r="Z30" s="3"/>
      <c r="AB30" s="3">
        <f t="shared" si="77"/>
        <v>-7.0539661061630454E-5</v>
      </c>
      <c r="AC30" s="3">
        <f t="shared" si="78"/>
        <v>-1.6372348008335535E-3</v>
      </c>
      <c r="AD30" s="3">
        <f t="shared" si="79"/>
        <v>-2.4944760231324636E-3</v>
      </c>
      <c r="AE30" s="3">
        <f t="shared" si="80"/>
        <v>-1.788689920637232E-2</v>
      </c>
      <c r="AF30" s="3">
        <f t="shared" si="81"/>
        <v>-1.9571545976182492E-2</v>
      </c>
      <c r="AG30" s="3">
        <f t="shared" si="82"/>
        <v>-8.6836005846658182E-2</v>
      </c>
      <c r="AH30" s="3">
        <f t="shared" si="83"/>
        <v>-8.6968462798330037E-2</v>
      </c>
      <c r="AI30" s="3">
        <f t="shared" si="84"/>
        <v>-0.23755643367767298</v>
      </c>
      <c r="AJ30" s="3">
        <f t="shared" si="85"/>
        <v>-0.23469302604595832</v>
      </c>
      <c r="AK30" s="3">
        <f t="shared" si="86"/>
        <v>-0.375</v>
      </c>
      <c r="AL30" s="3">
        <f t="shared" si="87"/>
        <v>-0.3750000037252903</v>
      </c>
      <c r="AM30" s="3">
        <f t="shared" si="88"/>
        <v>-0.37499997764825821</v>
      </c>
      <c r="AN30" s="3">
        <f t="shared" si="89"/>
        <v>-0.37500007326404283</v>
      </c>
      <c r="AO30" s="3">
        <f t="shared" si="90"/>
        <v>-0.37499804794788361</v>
      </c>
      <c r="AP30" s="3">
        <f t="shared" si="91"/>
        <v>-0.37499197489685354</v>
      </c>
      <c r="AQ30" s="3">
        <f t="shared" si="92"/>
        <v>-0.3748921404282255</v>
      </c>
      <c r="AR30" s="3">
        <f t="shared" si="93"/>
        <v>-0.37431242675693088</v>
      </c>
      <c r="AS30" s="3">
        <f t="shared" si="94"/>
        <v>-0.36964416669474609</v>
      </c>
      <c r="AT30" s="3">
        <f t="shared" si="95"/>
        <v>-0.33782756760900368</v>
      </c>
      <c r="AU30" s="3">
        <f t="shared" si="96"/>
        <v>-0.1124965327757379</v>
      </c>
    </row>
    <row r="31" spans="2:47">
      <c r="B31">
        <f t="shared" si="97"/>
        <v>10</v>
      </c>
      <c r="C31" s="3">
        <f t="shared" si="57"/>
        <v>9.9999033424081514</v>
      </c>
      <c r="D31" s="3">
        <f t="shared" si="58"/>
        <v>9.9989236678286133</v>
      </c>
      <c r="E31" s="3">
        <f t="shared" si="59"/>
        <v>9.9964984315304104</v>
      </c>
      <c r="F31" s="3">
        <f t="shared" si="60"/>
        <v>9.9867656091545083</v>
      </c>
      <c r="G31" s="3">
        <f t="shared" si="61"/>
        <v>9.9708204900202926</v>
      </c>
      <c r="H31" s="3">
        <f t="shared" si="62"/>
        <v>9.9196045850305659</v>
      </c>
      <c r="I31" s="3">
        <f t="shared" si="63"/>
        <v>9.8523080721828649</v>
      </c>
      <c r="J31" s="3">
        <f t="shared" si="64"/>
        <v>9.6826396395059096</v>
      </c>
      <c r="K31" s="3">
        <f t="shared" si="65"/>
        <v>9.4894299055139228</v>
      </c>
      <c r="L31" s="3">
        <f t="shared" si="66"/>
        <v>9.1272313982558746</v>
      </c>
      <c r="M31" s="3">
        <f t="shared" si="67"/>
        <v>8.7500000009313226</v>
      </c>
      <c r="N31" s="3">
        <f t="shared" si="68"/>
        <v>8.2500000198682155</v>
      </c>
      <c r="O31" s="3">
        <f t="shared" si="69"/>
        <v>7.749999869304399</v>
      </c>
      <c r="P31" s="3">
        <f t="shared" si="70"/>
        <v>7.2499979632492701</v>
      </c>
      <c r="Q31" s="3">
        <f t="shared" si="71"/>
        <v>6.7499675854212704</v>
      </c>
      <c r="R31" s="3">
        <f t="shared" si="72"/>
        <v>6.2496553987816519</v>
      </c>
      <c r="S31" s="3">
        <f t="shared" si="73"/>
        <v>5.7465999025713517</v>
      </c>
      <c r="T31" s="3">
        <f t="shared" si="74"/>
        <v>5.2193124681182299</v>
      </c>
      <c r="U31" s="3">
        <f t="shared" si="75"/>
        <v>4.4854541453820307</v>
      </c>
      <c r="V31" s="3">
        <f t="shared" si="76"/>
        <v>2.0493178109757202</v>
      </c>
      <c r="W31" s="3"/>
      <c r="X31" s="3"/>
      <c r="Y31" s="3"/>
      <c r="Z31" s="3"/>
      <c r="AB31" s="3">
        <f t="shared" si="77"/>
        <v>-1.0914898672176321E-4</v>
      </c>
      <c r="AC31" s="3">
        <f t="shared" si="78"/>
        <v>-3.7353170632314914E-4</v>
      </c>
      <c r="AD31" s="3">
        <f t="shared" si="79"/>
        <v>-3.6684428515254552E-3</v>
      </c>
      <c r="AE31" s="3">
        <f t="shared" si="80"/>
        <v>-4.6291097672614967E-3</v>
      </c>
      <c r="AF31" s="3">
        <f t="shared" si="81"/>
        <v>-2.6505537536408497E-2</v>
      </c>
      <c r="AG31" s="3">
        <f t="shared" si="82"/>
        <v>-2.7996160578950935E-2</v>
      </c>
      <c r="AH31" s="3">
        <f t="shared" si="83"/>
        <v>-0.1056760593255337</v>
      </c>
      <c r="AI31" s="3">
        <f t="shared" si="84"/>
        <v>-0.10543403320428446</v>
      </c>
      <c r="AJ31" s="3">
        <f t="shared" si="85"/>
        <v>-0.25473687946796453</v>
      </c>
      <c r="AK31" s="3">
        <f t="shared" si="86"/>
        <v>-0.25223139825587459</v>
      </c>
      <c r="AL31" s="3">
        <f t="shared" si="87"/>
        <v>-0.37499999720603228</v>
      </c>
      <c r="AM31" s="3">
        <f t="shared" si="88"/>
        <v>-0.37500001241763492</v>
      </c>
      <c r="AN31" s="3">
        <f t="shared" si="89"/>
        <v>-0.37499973643571138</v>
      </c>
      <c r="AO31" s="3">
        <f t="shared" si="90"/>
        <v>-0.37499906096814506</v>
      </c>
      <c r="AP31" s="3">
        <f t="shared" si="91"/>
        <v>-0.3749848095079269</v>
      </c>
      <c r="AQ31" s="3">
        <f t="shared" si="92"/>
        <v>-0.37490703137936254</v>
      </c>
      <c r="AR31" s="3">
        <f t="shared" si="93"/>
        <v>-0.37423614371154024</v>
      </c>
      <c r="AS31" s="3">
        <f t="shared" si="94"/>
        <v>-0.36975181936344015</v>
      </c>
      <c r="AT31" s="3">
        <f t="shared" si="95"/>
        <v>-0.33750071245486968</v>
      </c>
      <c r="AU31" s="3">
        <f t="shared" si="96"/>
        <v>-0.11260918920300078</v>
      </c>
    </row>
    <row r="32" spans="2:47">
      <c r="B32">
        <f t="shared" si="97"/>
        <v>11</v>
      </c>
      <c r="C32" s="3">
        <f t="shared" si="57"/>
        <v>9.9999282445219073</v>
      </c>
      <c r="D32" s="3">
        <f t="shared" si="58"/>
        <v>9.9994777285484346</v>
      </c>
      <c r="E32" s="3">
        <f t="shared" si="59"/>
        <v>9.9974039104943486</v>
      </c>
      <c r="F32" s="3">
        <f t="shared" si="60"/>
        <v>9.9932886888416448</v>
      </c>
      <c r="G32" s="3">
        <f t="shared" si="61"/>
        <v>9.9783704811390166</v>
      </c>
      <c r="H32" s="3">
        <f t="shared" si="62"/>
        <v>9.9560064377906148</v>
      </c>
      <c r="I32" s="3">
        <f t="shared" si="63"/>
        <v>9.8899839668399832</v>
      </c>
      <c r="J32" s="3">
        <f t="shared" si="64"/>
        <v>9.806948301349248</v>
      </c>
      <c r="K32" s="3">
        <f t="shared" si="65"/>
        <v>9.6132136093496552</v>
      </c>
      <c r="L32" s="3">
        <f t="shared" si="66"/>
        <v>9.3970011674410969</v>
      </c>
      <c r="M32" s="3">
        <f t="shared" si="67"/>
        <v>9.0175774759574168</v>
      </c>
      <c r="N32" s="3">
        <f t="shared" si="68"/>
        <v>8.6249999844779577</v>
      </c>
      <c r="O32" s="3">
        <f t="shared" si="69"/>
        <v>8.1249997627908463</v>
      </c>
      <c r="P32" s="3">
        <f t="shared" si="70"/>
        <v>7.6249958338190087</v>
      </c>
      <c r="Q32" s="3">
        <f t="shared" si="71"/>
        <v>7.1249551426908173</v>
      </c>
      <c r="R32" s="3">
        <f t="shared" si="72"/>
        <v>6.6245466250650304</v>
      </c>
      <c r="S32" s="3">
        <f t="shared" si="73"/>
        <v>6.120862532448724</v>
      </c>
      <c r="T32" s="3">
        <f t="shared" si="74"/>
        <v>5.588956682922686</v>
      </c>
      <c r="U32" s="3">
        <f t="shared" si="75"/>
        <v>4.8230631359754161</v>
      </c>
      <c r="V32" s="3">
        <f t="shared" si="76"/>
        <v>2.161818048460677</v>
      </c>
      <c r="W32" s="3"/>
      <c r="X32" s="3"/>
      <c r="Y32" s="3"/>
      <c r="Z32" s="3"/>
      <c r="AB32" s="3">
        <f t="shared" si="77"/>
        <v>-2.4902113755942423E-5</v>
      </c>
      <c r="AC32" s="3">
        <f t="shared" si="78"/>
        <v>-5.5406071982133653E-4</v>
      </c>
      <c r="AD32" s="3">
        <f t="shared" si="79"/>
        <v>-9.0547896393822214E-4</v>
      </c>
      <c r="AE32" s="3">
        <f t="shared" si="80"/>
        <v>-6.5230796871365015E-3</v>
      </c>
      <c r="AF32" s="3">
        <f t="shared" si="81"/>
        <v>-7.5499911187240087E-3</v>
      </c>
      <c r="AG32" s="3">
        <f t="shared" si="82"/>
        <v>-3.6401852760048925E-2</v>
      </c>
      <c r="AH32" s="3">
        <f t="shared" si="83"/>
        <v>-3.7675894657118292E-2</v>
      </c>
      <c r="AI32" s="3">
        <f t="shared" si="84"/>
        <v>-0.12430866184333844</v>
      </c>
      <c r="AJ32" s="3">
        <f t="shared" si="85"/>
        <v>-0.12378370383573234</v>
      </c>
      <c r="AK32" s="3">
        <f t="shared" si="86"/>
        <v>-0.26976976918522233</v>
      </c>
      <c r="AL32" s="3">
        <f t="shared" si="87"/>
        <v>-0.26757747502609419</v>
      </c>
      <c r="AM32" s="3">
        <f t="shared" si="88"/>
        <v>-0.37499996460974216</v>
      </c>
      <c r="AN32" s="3">
        <f t="shared" si="89"/>
        <v>-0.37499989348644736</v>
      </c>
      <c r="AO32" s="3">
        <f t="shared" si="90"/>
        <v>-0.37499787056973855</v>
      </c>
      <c r="AP32" s="3">
        <f t="shared" si="91"/>
        <v>-0.37498755726954691</v>
      </c>
      <c r="AQ32" s="3">
        <f t="shared" si="92"/>
        <v>-0.37489122628337856</v>
      </c>
      <c r="AR32" s="3">
        <f t="shared" si="93"/>
        <v>-0.37426262987737235</v>
      </c>
      <c r="AS32" s="3">
        <f t="shared" si="94"/>
        <v>-0.36964421480445608</v>
      </c>
      <c r="AT32" s="3">
        <f t="shared" si="95"/>
        <v>-0.33760899059338545</v>
      </c>
      <c r="AU32" s="3">
        <f t="shared" si="96"/>
        <v>-0.11250023748495686</v>
      </c>
    </row>
    <row r="33" spans="2:47">
      <c r="B33">
        <f t="shared" si="97"/>
        <v>12</v>
      </c>
      <c r="C33" s="3">
        <f t="shared" si="57"/>
        <v>9.9999651819032298</v>
      </c>
      <c r="D33" s="3">
        <f t="shared" si="58"/>
        <v>9.9996127027684629</v>
      </c>
      <c r="E33" s="3">
        <f t="shared" si="59"/>
        <v>9.998704098585085</v>
      </c>
      <c r="F33" s="3">
        <f t="shared" si="60"/>
        <v>9.9950247318249339</v>
      </c>
      <c r="G33" s="3">
        <f t="shared" si="61"/>
        <v>9.9886284074602667</v>
      </c>
      <c r="H33" s="3">
        <f t="shared" si="62"/>
        <v>9.9673221668516359</v>
      </c>
      <c r="I33" s="3">
        <f t="shared" si="63"/>
        <v>9.9373741707354437</v>
      </c>
      <c r="J33" s="3">
        <f t="shared" si="64"/>
        <v>9.855387672153693</v>
      </c>
      <c r="K33" s="3">
        <f t="shared" si="65"/>
        <v>9.7557049096107278</v>
      </c>
      <c r="L33" s="3">
        <f t="shared" si="66"/>
        <v>9.5387590926756261</v>
      </c>
      <c r="M33" s="3">
        <f t="shared" si="67"/>
        <v>9.3005010195707047</v>
      </c>
      <c r="N33" s="3">
        <f t="shared" si="68"/>
        <v>8.906005261811595</v>
      </c>
      <c r="O33" s="3">
        <f t="shared" si="69"/>
        <v>8.4999994656455886</v>
      </c>
      <c r="P33" s="3">
        <f t="shared" si="70"/>
        <v>7.9999941852783421</v>
      </c>
      <c r="Q33" s="3">
        <f t="shared" si="71"/>
        <v>7.4999396827247615</v>
      </c>
      <c r="R33" s="3">
        <f t="shared" si="72"/>
        <v>6.9994435664105561</v>
      </c>
      <c r="S33" s="3">
        <f t="shared" si="73"/>
        <v>6.4950978822972374</v>
      </c>
      <c r="T33" s="3">
        <f t="shared" si="74"/>
        <v>5.9586376078895604</v>
      </c>
      <c r="U33" s="3">
        <f t="shared" si="75"/>
        <v>5.1605643536149346</v>
      </c>
      <c r="V33" s="3">
        <f t="shared" si="76"/>
        <v>2.2743543786584719</v>
      </c>
      <c r="W33" s="3"/>
      <c r="X33" s="3"/>
      <c r="Y33" s="3"/>
      <c r="Z33" s="3"/>
      <c r="AB33" s="3">
        <f t="shared" si="77"/>
        <v>-3.693738132248825E-5</v>
      </c>
      <c r="AC33" s="3">
        <f t="shared" si="78"/>
        <v>-1.349742200282833E-4</v>
      </c>
      <c r="AD33" s="3">
        <f t="shared" si="79"/>
        <v>-1.3001880907363983E-3</v>
      </c>
      <c r="AE33" s="3">
        <f t="shared" si="80"/>
        <v>-1.73604298328911E-3</v>
      </c>
      <c r="AF33" s="3">
        <f t="shared" si="81"/>
        <v>-1.025792632125011E-2</v>
      </c>
      <c r="AG33" s="3">
        <f t="shared" si="82"/>
        <v>-1.1315729061021074E-2</v>
      </c>
      <c r="AH33" s="3">
        <f t="shared" si="83"/>
        <v>-4.7390203895460559E-2</v>
      </c>
      <c r="AI33" s="3">
        <f t="shared" si="84"/>
        <v>-4.8439370804445048E-2</v>
      </c>
      <c r="AJ33" s="3">
        <f t="shared" si="85"/>
        <v>-0.1424913002610726</v>
      </c>
      <c r="AK33" s="3">
        <f t="shared" si="86"/>
        <v>-0.14175792523452913</v>
      </c>
      <c r="AL33" s="3">
        <f t="shared" si="87"/>
        <v>-0.28292354361328798</v>
      </c>
      <c r="AM33" s="3">
        <f t="shared" si="88"/>
        <v>-0.28100527733363734</v>
      </c>
      <c r="AN33" s="3">
        <f t="shared" si="89"/>
        <v>-0.37499970285474227</v>
      </c>
      <c r="AO33" s="3">
        <f t="shared" si="90"/>
        <v>-0.37499835145933336</v>
      </c>
      <c r="AP33" s="3">
        <f t="shared" si="91"/>
        <v>-0.37498454003394421</v>
      </c>
      <c r="AQ33" s="3">
        <f t="shared" si="92"/>
        <v>-0.37489694134552565</v>
      </c>
      <c r="AR33" s="3">
        <f t="shared" si="93"/>
        <v>-0.37423534984851337</v>
      </c>
      <c r="AS33" s="3">
        <f t="shared" si="94"/>
        <v>-0.36968092496687444</v>
      </c>
      <c r="AT33" s="3">
        <f t="shared" si="95"/>
        <v>-0.33750121763951846</v>
      </c>
      <c r="AU33" s="3">
        <f t="shared" si="96"/>
        <v>-0.11253633019779485</v>
      </c>
    </row>
    <row r="34" spans="2:47">
      <c r="B34">
        <f t="shared" si="97"/>
        <v>13</v>
      </c>
      <c r="C34" s="3">
        <f t="shared" si="57"/>
        <v>9.9999741801845641</v>
      </c>
      <c r="D34" s="3">
        <f t="shared" si="58"/>
        <v>9.9998075464884604</v>
      </c>
      <c r="E34" s="3">
        <f t="shared" si="59"/>
        <v>9.9990392064005214</v>
      </c>
      <c r="F34" s="3">
        <f t="shared" si="60"/>
        <v>9.9974446371944836</v>
      </c>
      <c r="G34" s="3">
        <f t="shared" si="61"/>
        <v>9.9915619112032701</v>
      </c>
      <c r="H34" s="3">
        <f t="shared" si="62"/>
        <v>9.9822216278696629</v>
      </c>
      <c r="I34" s="3">
        <f t="shared" si="63"/>
        <v>9.9533303550143941</v>
      </c>
      <c r="J34" s="3">
        <f t="shared" si="64"/>
        <v>9.9146655130948549</v>
      </c>
      <c r="K34" s="3">
        <f t="shared" si="65"/>
        <v>9.8158090997189333</v>
      </c>
      <c r="L34" s="3">
        <f t="shared" si="66"/>
        <v>9.6988044233557247</v>
      </c>
      <c r="M34" s="3">
        <f t="shared" si="67"/>
        <v>9.4596648638176219</v>
      </c>
      <c r="N34" s="3">
        <f t="shared" si="68"/>
        <v>9.2004383253300652</v>
      </c>
      <c r="O34" s="3">
        <f t="shared" si="69"/>
        <v>8.7927538772449392</v>
      </c>
      <c r="P34" s="3">
        <f t="shared" si="70"/>
        <v>8.374991992780485</v>
      </c>
      <c r="Q34" s="3">
        <f t="shared" si="71"/>
        <v>7.874925357919869</v>
      </c>
      <c r="R34" s="3">
        <f t="shared" si="72"/>
        <v>7.3743344576713215</v>
      </c>
      <c r="S34" s="3">
        <f t="shared" si="73"/>
        <v>6.8693428215954313</v>
      </c>
      <c r="T34" s="3">
        <f t="shared" si="74"/>
        <v>6.3282811912119499</v>
      </c>
      <c r="U34" s="3">
        <f t="shared" si="75"/>
        <v>5.4981022042356749</v>
      </c>
      <c r="V34" s="3">
        <f t="shared" si="76"/>
        <v>2.3868547845383112</v>
      </c>
      <c r="W34" s="3"/>
      <c r="X34" s="3"/>
      <c r="Y34" s="3"/>
      <c r="Z34" s="3"/>
      <c r="AB34" s="3">
        <f t="shared" si="77"/>
        <v>-8.9982813342714962E-6</v>
      </c>
      <c r="AC34" s="3">
        <f t="shared" si="78"/>
        <v>-1.9484371999745065E-4</v>
      </c>
      <c r="AD34" s="3">
        <f t="shared" si="79"/>
        <v>-3.3510781543633072E-4</v>
      </c>
      <c r="AE34" s="3">
        <f t="shared" si="80"/>
        <v>-2.4199053695497241E-3</v>
      </c>
      <c r="AF34" s="3">
        <f t="shared" si="81"/>
        <v>-2.933503743003385E-3</v>
      </c>
      <c r="AG34" s="3">
        <f t="shared" si="82"/>
        <v>-1.4899461018027083E-2</v>
      </c>
      <c r="AH34" s="3">
        <f t="shared" si="83"/>
        <v>-1.5956184278950403E-2</v>
      </c>
      <c r="AI34" s="3">
        <f t="shared" si="84"/>
        <v>-5.9277840941161841E-2</v>
      </c>
      <c r="AJ34" s="3">
        <f t="shared" si="85"/>
        <v>-6.0104190108205557E-2</v>
      </c>
      <c r="AK34" s="3">
        <f t="shared" si="86"/>
        <v>-0.16004533068009863</v>
      </c>
      <c r="AL34" s="3">
        <f t="shared" si="87"/>
        <v>-0.15916384424691721</v>
      </c>
      <c r="AM34" s="3">
        <f t="shared" si="88"/>
        <v>-0.29443306351847021</v>
      </c>
      <c r="AN34" s="3">
        <f t="shared" si="89"/>
        <v>-0.29275441159935056</v>
      </c>
      <c r="AO34" s="3">
        <f t="shared" si="90"/>
        <v>-0.37499780750214295</v>
      </c>
      <c r="AP34" s="3">
        <f t="shared" si="91"/>
        <v>-0.3749856751951075</v>
      </c>
      <c r="AQ34" s="3">
        <f t="shared" si="92"/>
        <v>-0.37489089126076536</v>
      </c>
      <c r="AR34" s="3">
        <f t="shared" si="93"/>
        <v>-0.37424493929819391</v>
      </c>
      <c r="AS34" s="3">
        <f t="shared" si="94"/>
        <v>-0.36964358332238945</v>
      </c>
      <c r="AT34" s="3">
        <f t="shared" si="95"/>
        <v>-0.33753785062074027</v>
      </c>
      <c r="AU34" s="3">
        <f t="shared" si="96"/>
        <v>-0.11250040587983934</v>
      </c>
    </row>
    <row r="35" spans="2:47">
      <c r="B35">
        <f t="shared" si="97"/>
        <v>14</v>
      </c>
      <c r="C35" s="3">
        <f t="shared" si="57"/>
        <v>9.9999871697658964</v>
      </c>
      <c r="D35" s="3">
        <f t="shared" si="58"/>
        <v>9.999857308461559</v>
      </c>
      <c r="E35" s="3">
        <f t="shared" si="59"/>
        <v>9.9995121828267131</v>
      </c>
      <c r="F35" s="3">
        <f t="shared" si="60"/>
        <v>9.9981045445008654</v>
      </c>
      <c r="G35" s="3">
        <f t="shared" si="61"/>
        <v>9.9955417610288801</v>
      </c>
      <c r="H35" s="3">
        <f t="shared" si="62"/>
        <v>9.9867829666796624</v>
      </c>
      <c r="I35" s="3">
        <f t="shared" si="63"/>
        <v>9.9737771135228126</v>
      </c>
      <c r="J35" s="3">
        <f t="shared" si="64"/>
        <v>9.9361401981024606</v>
      </c>
      <c r="K35" s="3">
        <f t="shared" si="65"/>
        <v>9.8876828768774629</v>
      </c>
      <c r="L35" s="3">
        <f t="shared" si="66"/>
        <v>9.7712910702312694</v>
      </c>
      <c r="M35" s="3">
        <f t="shared" si="67"/>
        <v>9.6365086611025177</v>
      </c>
      <c r="N35" s="3">
        <f t="shared" si="68"/>
        <v>9.3763009904960359</v>
      </c>
      <c r="O35" s="3">
        <f t="shared" si="69"/>
        <v>9.0972575337613666</v>
      </c>
      <c r="P35" s="3">
        <f t="shared" si="70"/>
        <v>8.6780253123293054</v>
      </c>
      <c r="Q35" s="3">
        <f t="shared" si="71"/>
        <v>8.2499098008918388</v>
      </c>
      <c r="R35" s="3">
        <f t="shared" si="72"/>
        <v>7.7492275408793141</v>
      </c>
      <c r="S35" s="3">
        <f t="shared" si="73"/>
        <v>7.2435777993638997</v>
      </c>
      <c r="T35" s="3">
        <f t="shared" si="74"/>
        <v>6.6979377444254613</v>
      </c>
      <c r="U35" s="3">
        <f t="shared" si="75"/>
        <v>5.8356028903777446</v>
      </c>
      <c r="V35" s="3">
        <f t="shared" si="76"/>
        <v>2.4993674014118916</v>
      </c>
      <c r="W35" s="3"/>
      <c r="X35" s="3"/>
      <c r="Y35" s="3"/>
      <c r="Z35" s="3"/>
      <c r="AB35" s="3">
        <f t="shared" si="77"/>
        <v>-1.298958133233441E-5</v>
      </c>
      <c r="AC35" s="3">
        <f t="shared" si="78"/>
        <v>-4.9761973098583212E-5</v>
      </c>
      <c r="AD35" s="3">
        <f t="shared" si="79"/>
        <v>-4.7297642619170688E-4</v>
      </c>
      <c r="AE35" s="3">
        <f t="shared" si="80"/>
        <v>-6.5990730638176842E-4</v>
      </c>
      <c r="AF35" s="3">
        <f t="shared" si="81"/>
        <v>-3.9798498256100601E-3</v>
      </c>
      <c r="AG35" s="3">
        <f t="shared" si="82"/>
        <v>-4.5613388099994268E-3</v>
      </c>
      <c r="AH35" s="3">
        <f t="shared" si="83"/>
        <v>-2.0446758508418483E-2</v>
      </c>
      <c r="AI35" s="3">
        <f t="shared" si="84"/>
        <v>-2.1474685007605743E-2</v>
      </c>
      <c r="AJ35" s="3">
        <f t="shared" si="85"/>
        <v>-7.1873777158529606E-2</v>
      </c>
      <c r="AK35" s="3">
        <f t="shared" si="86"/>
        <v>-7.2486646875544736E-2</v>
      </c>
      <c r="AL35" s="3">
        <f t="shared" si="87"/>
        <v>-0.17684379728489574</v>
      </c>
      <c r="AM35" s="3">
        <f t="shared" si="88"/>
        <v>-0.17586266516597071</v>
      </c>
      <c r="AN35" s="3">
        <f t="shared" si="89"/>
        <v>-0.30450365651642741</v>
      </c>
      <c r="AO35" s="3">
        <f t="shared" si="90"/>
        <v>-0.3030333195488204</v>
      </c>
      <c r="AP35" s="3">
        <f t="shared" si="91"/>
        <v>-0.37498444297196976</v>
      </c>
      <c r="AQ35" s="3">
        <f t="shared" si="92"/>
        <v>-0.37489308320799264</v>
      </c>
      <c r="AR35" s="3">
        <f t="shared" si="93"/>
        <v>-0.37423497776846837</v>
      </c>
      <c r="AS35" s="3">
        <f t="shared" si="94"/>
        <v>-0.36965655321351143</v>
      </c>
      <c r="AT35" s="3">
        <f t="shared" si="95"/>
        <v>-0.33750068614206974</v>
      </c>
      <c r="AU35" s="3">
        <f t="shared" si="96"/>
        <v>-0.11251261687358038</v>
      </c>
    </row>
    <row r="36" spans="2:47">
      <c r="B36">
        <f t="shared" si="97"/>
        <v>15</v>
      </c>
      <c r="C36" s="3">
        <f t="shared" si="57"/>
        <v>9.9999904872307717</v>
      </c>
      <c r="D36" s="3">
        <f t="shared" si="58"/>
        <v>9.9999277963984987</v>
      </c>
      <c r="E36" s="3">
        <f t="shared" si="59"/>
        <v>9.999638212966472</v>
      </c>
      <c r="F36" s="3">
        <f t="shared" si="60"/>
        <v>9.9990158801019824</v>
      </c>
      <c r="G36" s="3">
        <f t="shared" si="61"/>
        <v>9.9966893472732146</v>
      </c>
      <c r="H36" s="3">
        <f t="shared" si="62"/>
        <v>9.9928211800906226</v>
      </c>
      <c r="I36" s="3">
        <f t="shared" si="63"/>
        <v>9.9804526206075117</v>
      </c>
      <c r="J36" s="3">
        <f t="shared" si="64"/>
        <v>9.9630153339421437</v>
      </c>
      <c r="K36" s="3">
        <f t="shared" si="65"/>
        <v>9.9155340571185615</v>
      </c>
      <c r="L36" s="3">
        <f t="shared" si="66"/>
        <v>9.8562860999055957</v>
      </c>
      <c r="M36" s="3">
        <f t="shared" si="67"/>
        <v>9.7219173102643648</v>
      </c>
      <c r="N36" s="3">
        <f t="shared" si="68"/>
        <v>9.5691022701848745</v>
      </c>
      <c r="O36" s="3">
        <f t="shared" si="69"/>
        <v>9.2890165307251955</v>
      </c>
      <c r="P36" s="3">
        <f t="shared" si="70"/>
        <v>8.9913390671526763</v>
      </c>
      <c r="Q36" s="3">
        <f t="shared" si="71"/>
        <v>8.5619255908980563</v>
      </c>
      <c r="R36" s="3">
        <f t="shared" si="72"/>
        <v>8.1241183007008466</v>
      </c>
      <c r="S36" s="3">
        <f t="shared" si="73"/>
        <v>7.6178163163225818</v>
      </c>
      <c r="T36" s="3">
        <f t="shared" si="74"/>
        <v>7.0675809357406303</v>
      </c>
      <c r="U36" s="3">
        <f t="shared" si="75"/>
        <v>6.1731164515487649</v>
      </c>
      <c r="V36" s="3">
        <f t="shared" si="76"/>
        <v>2.6118676301259152</v>
      </c>
      <c r="W36" s="3"/>
      <c r="X36" s="3"/>
      <c r="Y36" s="3"/>
      <c r="Z36" s="3"/>
      <c r="AB36" s="3">
        <f t="shared" si="77"/>
        <v>-3.3174648752520852E-6</v>
      </c>
      <c r="AC36" s="3">
        <f t="shared" si="78"/>
        <v>-7.0487936939755969E-5</v>
      </c>
      <c r="AD36" s="3">
        <f t="shared" si="79"/>
        <v>-1.2603013975898136E-4</v>
      </c>
      <c r="AE36" s="3">
        <f t="shared" si="80"/>
        <v>-9.1133560111700262E-4</v>
      </c>
      <c r="AF36" s="3">
        <f t="shared" si="81"/>
        <v>-1.1475862443344198E-3</v>
      </c>
      <c r="AG36" s="3">
        <f t="shared" si="82"/>
        <v>-6.0382134109602248E-3</v>
      </c>
      <c r="AH36" s="3">
        <f t="shared" si="83"/>
        <v>-6.675507084699106E-3</v>
      </c>
      <c r="AI36" s="3">
        <f t="shared" si="84"/>
        <v>-2.687513583968304E-2</v>
      </c>
      <c r="AJ36" s="3">
        <f t="shared" si="85"/>
        <v>-2.7851180241098561E-2</v>
      </c>
      <c r="AK36" s="3">
        <f t="shared" si="86"/>
        <v>-8.4995029674326261E-2</v>
      </c>
      <c r="AL36" s="3">
        <f t="shared" si="87"/>
        <v>-8.5408649161847094E-2</v>
      </c>
      <c r="AM36" s="3">
        <f t="shared" si="88"/>
        <v>-0.19280127968883853</v>
      </c>
      <c r="AN36" s="3">
        <f t="shared" si="89"/>
        <v>-0.19175899696382892</v>
      </c>
      <c r="AO36" s="3">
        <f t="shared" si="90"/>
        <v>-0.31331375482337087</v>
      </c>
      <c r="AP36" s="3">
        <f t="shared" si="91"/>
        <v>-0.31201579000621749</v>
      </c>
      <c r="AQ36" s="3">
        <f t="shared" si="92"/>
        <v>-0.37489075982153253</v>
      </c>
      <c r="AR36" s="3">
        <f t="shared" si="93"/>
        <v>-0.37423851695868215</v>
      </c>
      <c r="AS36" s="3">
        <f t="shared" si="94"/>
        <v>-0.36964319131516898</v>
      </c>
      <c r="AT36" s="3">
        <f t="shared" si="95"/>
        <v>-0.33751356117102027</v>
      </c>
      <c r="AU36" s="3">
        <f t="shared" si="96"/>
        <v>-0.11250022871402354</v>
      </c>
    </row>
    <row r="37" spans="2:47">
      <c r="B37">
        <f t="shared" si="97"/>
        <v>16</v>
      </c>
      <c r="C37" s="3">
        <f t="shared" si="57"/>
        <v>9.9999951864265668</v>
      </c>
      <c r="D37" s="3">
        <f t="shared" si="58"/>
        <v>9.999946452947734</v>
      </c>
      <c r="E37" s="3">
        <f t="shared" si="59"/>
        <v>9.9998138068614342</v>
      </c>
      <c r="F37" s="3">
        <f t="shared" si="60"/>
        <v>9.9992696047548151</v>
      </c>
      <c r="G37" s="3">
        <f t="shared" si="61"/>
        <v>9.9982415426005637</v>
      </c>
      <c r="H37" s="3">
        <f t="shared" si="62"/>
        <v>9.9946597564400008</v>
      </c>
      <c r="I37" s="3">
        <f t="shared" si="63"/>
        <v>9.9890954493220612</v>
      </c>
      <c r="J37" s="3">
        <f t="shared" si="64"/>
        <v>9.9723378001713936</v>
      </c>
      <c r="K37" s="3">
        <f t="shared" si="65"/>
        <v>9.9496741796875767</v>
      </c>
      <c r="L37" s="3">
        <f t="shared" si="66"/>
        <v>9.891331963761786</v>
      </c>
      <c r="M37" s="3">
        <f t="shared" si="67"/>
        <v>9.820388121190506</v>
      </c>
      <c r="N37" s="3">
        <f t="shared" si="68"/>
        <v>9.6678047128219688</v>
      </c>
      <c r="O37" s="3">
        <f t="shared" si="69"/>
        <v>9.4968818698058506</v>
      </c>
      <c r="P37" s="3">
        <f t="shared" si="70"/>
        <v>9.1981301632468035</v>
      </c>
      <c r="Q37" s="3">
        <f t="shared" si="71"/>
        <v>8.8829364713461967</v>
      </c>
      <c r="R37" s="3">
        <f t="shared" si="72"/>
        <v>8.4439119315761211</v>
      </c>
      <c r="S37" s="3">
        <f t="shared" si="73"/>
        <v>7.9920511300808199</v>
      </c>
      <c r="T37" s="3">
        <f t="shared" si="74"/>
        <v>7.4372288332258547</v>
      </c>
      <c r="U37" s="3">
        <f t="shared" si="75"/>
        <v>6.5106167725387909</v>
      </c>
      <c r="V37" s="3">
        <f t="shared" si="76"/>
        <v>2.7243721505162548</v>
      </c>
      <c r="W37" s="3"/>
      <c r="X37" s="3"/>
      <c r="Y37" s="3"/>
      <c r="Z37" s="3"/>
      <c r="AB37" s="3">
        <f t="shared" si="77"/>
        <v>-4.6991957951547647E-6</v>
      </c>
      <c r="AC37" s="3">
        <f t="shared" si="78"/>
        <v>-1.8656549235274156E-5</v>
      </c>
      <c r="AD37" s="3">
        <f t="shared" si="79"/>
        <v>-1.7559389496213385E-4</v>
      </c>
      <c r="AE37" s="3">
        <f t="shared" si="80"/>
        <v>-2.5372465283268753E-4</v>
      </c>
      <c r="AF37" s="3">
        <f t="shared" si="81"/>
        <v>-1.5521953273491818E-3</v>
      </c>
      <c r="AG37" s="3">
        <f t="shared" si="82"/>
        <v>-1.8385763493782292E-3</v>
      </c>
      <c r="AH37" s="3">
        <f t="shared" si="83"/>
        <v>-8.6428287145494664E-3</v>
      </c>
      <c r="AI37" s="3">
        <f t="shared" si="84"/>
        <v>-9.3224662292499261E-3</v>
      </c>
      <c r="AJ37" s="3">
        <f t="shared" si="85"/>
        <v>-3.4140122569015219E-2</v>
      </c>
      <c r="AK37" s="3">
        <f t="shared" si="86"/>
        <v>-3.5045863856190351E-2</v>
      </c>
      <c r="AL37" s="3">
        <f t="shared" si="87"/>
        <v>-9.8470810926141183E-2</v>
      </c>
      <c r="AM37" s="3">
        <f t="shared" si="88"/>
        <v>-9.8702442637094379E-2</v>
      </c>
      <c r="AN37" s="3">
        <f t="shared" si="89"/>
        <v>-0.20786533908065508</v>
      </c>
      <c r="AO37" s="3">
        <f t="shared" si="90"/>
        <v>-0.20679109609412727</v>
      </c>
      <c r="AP37" s="3">
        <f t="shared" si="91"/>
        <v>-0.32101088044814041</v>
      </c>
      <c r="AQ37" s="3">
        <f t="shared" si="92"/>
        <v>-0.31979363087527446</v>
      </c>
      <c r="AR37" s="3">
        <f t="shared" si="93"/>
        <v>-0.37423481375823808</v>
      </c>
      <c r="AS37" s="3">
        <f t="shared" si="94"/>
        <v>-0.36964789748522442</v>
      </c>
      <c r="AT37" s="3">
        <f t="shared" si="95"/>
        <v>-0.33750032099002603</v>
      </c>
      <c r="AU37" s="3">
        <f t="shared" si="96"/>
        <v>-0.11250452039033965</v>
      </c>
    </row>
    <row r="38" spans="2:47">
      <c r="B38">
        <f t="shared" si="97"/>
        <v>17</v>
      </c>
      <c r="C38" s="3">
        <f t="shared" si="57"/>
        <v>9.9999964301965161</v>
      </c>
      <c r="D38" s="3">
        <f t="shared" si="58"/>
        <v>9.9999725139809268</v>
      </c>
      <c r="E38" s="3">
        <f t="shared" si="59"/>
        <v>9.9998618469236185</v>
      </c>
      <c r="F38" s="3">
        <f t="shared" si="60"/>
        <v>9.9996172738288251</v>
      </c>
      <c r="G38" s="3">
        <f t="shared" si="61"/>
        <v>9.9986933737154633</v>
      </c>
      <c r="H38" s="3">
        <f t="shared" si="62"/>
        <v>9.9970982809407509</v>
      </c>
      <c r="I38" s="3">
        <f t="shared" si="63"/>
        <v>9.9918695119064243</v>
      </c>
      <c r="J38" s="3">
        <f t="shared" si="64"/>
        <v>9.9841677906177502</v>
      </c>
      <c r="K38" s="3">
        <f t="shared" si="65"/>
        <v>9.9622120706201933</v>
      </c>
      <c r="L38" s="3">
        <f t="shared" si="66"/>
        <v>9.9335134223754427</v>
      </c>
      <c r="M38" s="3">
        <f t="shared" si="67"/>
        <v>9.8633910573943098</v>
      </c>
      <c r="N38" s="3">
        <f t="shared" si="68"/>
        <v>9.7799498397674238</v>
      </c>
      <c r="O38" s="3">
        <f t="shared" si="69"/>
        <v>9.6090953941250721</v>
      </c>
      <c r="P38" s="3">
        <f t="shared" si="70"/>
        <v>9.4201386949983945</v>
      </c>
      <c r="Q38" s="3">
        <f t="shared" si="71"/>
        <v>9.1038528842879689</v>
      </c>
      <c r="R38" s="3">
        <f t="shared" si="72"/>
        <v>8.7715758036880249</v>
      </c>
      <c r="S38" s="3">
        <f t="shared" si="73"/>
        <v>8.3180765442823379</v>
      </c>
      <c r="T38" s="3">
        <f t="shared" si="74"/>
        <v>7.8068718353880664</v>
      </c>
      <c r="U38" s="3">
        <f t="shared" si="75"/>
        <v>6.8481217478871548</v>
      </c>
      <c r="V38" s="3">
        <f t="shared" si="76"/>
        <v>2.8368722575129306</v>
      </c>
      <c r="W38" s="3"/>
      <c r="X38" s="3"/>
      <c r="Y38" s="3"/>
      <c r="Z38" s="3"/>
      <c r="AB38" s="3">
        <f t="shared" si="77"/>
        <v>-1.2437699492551246E-6</v>
      </c>
      <c r="AC38" s="3">
        <f t="shared" si="78"/>
        <v>-2.6061033192803507E-5</v>
      </c>
      <c r="AD38" s="3">
        <f t="shared" si="79"/>
        <v>-4.8040062184284693E-5</v>
      </c>
      <c r="AE38" s="3">
        <f t="shared" si="80"/>
        <v>-3.4766907401007074E-4</v>
      </c>
      <c r="AF38" s="3">
        <f t="shared" si="81"/>
        <v>-4.5183111489954797E-4</v>
      </c>
      <c r="AG38" s="3">
        <f t="shared" si="82"/>
        <v>-2.4385245007501055E-3</v>
      </c>
      <c r="AH38" s="3">
        <f t="shared" si="83"/>
        <v>-2.7740625843630795E-3</v>
      </c>
      <c r="AI38" s="3">
        <f t="shared" si="84"/>
        <v>-1.1829990446356575E-2</v>
      </c>
      <c r="AJ38" s="3">
        <f t="shared" si="85"/>
        <v>-1.2537890932616591E-2</v>
      </c>
      <c r="AK38" s="3">
        <f t="shared" si="86"/>
        <v>-4.2181458613656631E-2</v>
      </c>
      <c r="AL38" s="3">
        <f t="shared" si="87"/>
        <v>-4.3002936203803799E-2</v>
      </c>
      <c r="AM38" s="3">
        <f t="shared" si="88"/>
        <v>-0.11214512694545498</v>
      </c>
      <c r="AN38" s="3">
        <f t="shared" si="89"/>
        <v>-0.11221352431922149</v>
      </c>
      <c r="AO38" s="3">
        <f t="shared" si="90"/>
        <v>-0.22200853175159097</v>
      </c>
      <c r="AP38" s="3">
        <f t="shared" si="91"/>
        <v>-0.22091641294177222</v>
      </c>
      <c r="AQ38" s="3">
        <f t="shared" si="92"/>
        <v>-0.32766387211190384</v>
      </c>
      <c r="AR38" s="3">
        <f t="shared" si="93"/>
        <v>-0.32602541420151798</v>
      </c>
      <c r="AS38" s="3">
        <f t="shared" si="94"/>
        <v>-0.36964300216221169</v>
      </c>
      <c r="AT38" s="3">
        <f t="shared" si="95"/>
        <v>-0.33750497534836388</v>
      </c>
      <c r="AU38" s="3">
        <f t="shared" si="96"/>
        <v>-0.11250010699667579</v>
      </c>
    </row>
    <row r="39" spans="2:47">
      <c r="B39">
        <f t="shared" si="97"/>
        <v>18</v>
      </c>
      <c r="C39" s="3">
        <f t="shared" si="57"/>
        <v>9.9999981675987293</v>
      </c>
      <c r="D39" s="3">
        <f t="shared" si="58"/>
        <v>9.9999796072874041</v>
      </c>
      <c r="E39" s="3">
        <f t="shared" si="59"/>
        <v>9.9999281089619139</v>
      </c>
      <c r="F39" s="3">
        <f t="shared" si="60"/>
        <v>9.9997157877725993</v>
      </c>
      <c r="G39" s="3">
        <f t="shared" si="61"/>
        <v>9.9993023997178163</v>
      </c>
      <c r="H39" s="3">
        <f t="shared" si="62"/>
        <v>9.9978403909893334</v>
      </c>
      <c r="I39" s="3">
        <f t="shared" si="63"/>
        <v>9.9954819696503758</v>
      </c>
      <c r="J39" s="3">
        <f t="shared" si="64"/>
        <v>9.9881623317456452</v>
      </c>
      <c r="K39" s="3">
        <f t="shared" si="65"/>
        <v>9.977835994587462</v>
      </c>
      <c r="L39" s="3">
        <f t="shared" si="66"/>
        <v>9.9498594439669574</v>
      </c>
      <c r="M39" s="3">
        <f t="shared" si="67"/>
        <v>9.9143179745494407</v>
      </c>
      <c r="N39" s="3">
        <f t="shared" si="68"/>
        <v>9.8316040994856557</v>
      </c>
      <c r="O39" s="3">
        <f t="shared" si="69"/>
        <v>9.7349734466712956</v>
      </c>
      <c r="P39" s="3">
        <f t="shared" si="70"/>
        <v>9.5459400803954342</v>
      </c>
      <c r="Q39" s="3">
        <f t="shared" si="71"/>
        <v>9.3390683335845974</v>
      </c>
      <c r="R39" s="3">
        <f t="shared" si="72"/>
        <v>9.0056308417872657</v>
      </c>
      <c r="S39" s="3">
        <f t="shared" si="73"/>
        <v>8.6509878076505302</v>
      </c>
      <c r="T39" s="3">
        <f t="shared" si="74"/>
        <v>8.1343321947329397</v>
      </c>
      <c r="U39" s="3">
        <f t="shared" si="75"/>
        <v>7.1856218881536744</v>
      </c>
      <c r="V39" s="3">
        <f t="shared" si="76"/>
        <v>2.9493739159623851</v>
      </c>
      <c r="W39" s="3"/>
      <c r="X39" s="3"/>
      <c r="Y39" s="3"/>
      <c r="Z39" s="3"/>
      <c r="AB39" s="3">
        <f t="shared" si="77"/>
        <v>-1.7374022132088385E-6</v>
      </c>
      <c r="AC39" s="3">
        <f t="shared" si="78"/>
        <v>-7.0933064773015531E-6</v>
      </c>
      <c r="AD39" s="3">
        <f t="shared" si="79"/>
        <v>-6.6262038295406001E-5</v>
      </c>
      <c r="AE39" s="3">
        <f t="shared" si="80"/>
        <v>-9.8513943774136692E-5</v>
      </c>
      <c r="AF39" s="3">
        <f t="shared" si="81"/>
        <v>-6.0902600235301918E-4</v>
      </c>
      <c r="AG39" s="3">
        <f t="shared" si="82"/>
        <v>-7.4211004858248941E-4</v>
      </c>
      <c r="AH39" s="3">
        <f t="shared" si="83"/>
        <v>-3.6124577439515804E-3</v>
      </c>
      <c r="AI39" s="3">
        <f t="shared" si="84"/>
        <v>-3.9945411278949905E-3</v>
      </c>
      <c r="AJ39" s="3">
        <f t="shared" si="85"/>
        <v>-1.5623923967268638E-2</v>
      </c>
      <c r="AK39" s="3">
        <f t="shared" si="86"/>
        <v>-1.634602159151477E-2</v>
      </c>
      <c r="AL39" s="3">
        <f t="shared" si="87"/>
        <v>-5.092691715513098E-2</v>
      </c>
      <c r="AM39" s="3">
        <f t="shared" si="88"/>
        <v>-5.1654259718231899E-2</v>
      </c>
      <c r="AN39" s="3">
        <f t="shared" si="89"/>
        <v>-0.12587805254622353</v>
      </c>
      <c r="AO39" s="3">
        <f t="shared" si="90"/>
        <v>-0.12580138539703967</v>
      </c>
      <c r="AP39" s="3">
        <f t="shared" si="91"/>
        <v>-0.23521544929662852</v>
      </c>
      <c r="AQ39" s="3">
        <f t="shared" si="92"/>
        <v>-0.23405503809924078</v>
      </c>
      <c r="AR39" s="3">
        <f t="shared" si="93"/>
        <v>-0.33291126336819232</v>
      </c>
      <c r="AS39" s="3">
        <f t="shared" si="94"/>
        <v>-0.32746035934487328</v>
      </c>
      <c r="AT39" s="3">
        <f t="shared" si="95"/>
        <v>-0.33750014026651964</v>
      </c>
      <c r="AU39" s="3">
        <f t="shared" si="96"/>
        <v>-0.11250165844945448</v>
      </c>
    </row>
    <row r="40" spans="2:47">
      <c r="B40">
        <f t="shared" si="97"/>
        <v>19</v>
      </c>
      <c r="C40" s="3">
        <f t="shared" si="57"/>
        <v>9.9999986404858259</v>
      </c>
      <c r="D40" s="3">
        <f t="shared" si="58"/>
        <v>9.9999894102691265</v>
      </c>
      <c r="E40" s="3">
        <f t="shared" si="59"/>
        <v>9.9999466298480542</v>
      </c>
      <c r="F40" s="3">
        <f t="shared" si="60"/>
        <v>9.9998498953064026</v>
      </c>
      <c r="G40" s="3">
        <f t="shared" si="61"/>
        <v>9.9994813631746915</v>
      </c>
      <c r="H40" s="3">
        <f t="shared" si="62"/>
        <v>9.9988248459593851</v>
      </c>
      <c r="I40" s="3">
        <f t="shared" si="63"/>
        <v>9.9966306335838713</v>
      </c>
      <c r="J40" s="3">
        <f t="shared" si="64"/>
        <v>9.9932762227675127</v>
      </c>
      <c r="K40" s="3">
        <f t="shared" si="65"/>
        <v>9.9833744707733096</v>
      </c>
      <c r="L40" s="3">
        <f t="shared" si="66"/>
        <v>9.969896242082708</v>
      </c>
      <c r="M40" s="3">
        <f t="shared" si="67"/>
        <v>9.9350775259067952</v>
      </c>
      <c r="N40" s="3">
        <f t="shared" si="68"/>
        <v>9.8918999085646711</v>
      </c>
      <c r="O40" s="3">
        <f t="shared" si="69"/>
        <v>9.7958960970993783</v>
      </c>
      <c r="P40" s="3">
        <f t="shared" si="70"/>
        <v>9.6854853075354583</v>
      </c>
      <c r="Q40" s="3">
        <f t="shared" si="71"/>
        <v>9.4784014255694125</v>
      </c>
      <c r="R40" s="3">
        <f t="shared" si="72"/>
        <v>9.2530582678428388</v>
      </c>
      <c r="S40" s="3">
        <f t="shared" si="73"/>
        <v>8.8967185109054743</v>
      </c>
      <c r="T40" s="3">
        <f t="shared" si="74"/>
        <v>8.4678170677134226</v>
      </c>
      <c r="U40" s="3">
        <f t="shared" si="75"/>
        <v>7.4862124098866198</v>
      </c>
      <c r="V40" s="3">
        <f t="shared" si="76"/>
        <v>3.0618739627178915</v>
      </c>
      <c r="W40" s="3"/>
      <c r="X40" s="3"/>
      <c r="Y40" s="3"/>
      <c r="Z40" s="3"/>
      <c r="AB40" s="3">
        <f t="shared" si="77"/>
        <v>-4.7288709659198958E-7</v>
      </c>
      <c r="AC40" s="3">
        <f t="shared" si="78"/>
        <v>-9.8029817223732607E-6</v>
      </c>
      <c r="AD40" s="3">
        <f t="shared" si="79"/>
        <v>-1.8520886140294124E-5</v>
      </c>
      <c r="AE40" s="3">
        <f t="shared" si="80"/>
        <v>-1.3410753380327378E-4</v>
      </c>
      <c r="AF40" s="3">
        <f t="shared" si="81"/>
        <v>-1.7896345687518078E-4</v>
      </c>
      <c r="AG40" s="3">
        <f t="shared" si="82"/>
        <v>-9.8445497005172911E-4</v>
      </c>
      <c r="AH40" s="3">
        <f t="shared" si="83"/>
        <v>-1.1486639334954418E-3</v>
      </c>
      <c r="AI40" s="3">
        <f t="shared" si="84"/>
        <v>-5.1138910218675449E-3</v>
      </c>
      <c r="AJ40" s="3">
        <f t="shared" si="85"/>
        <v>-5.538476185847685E-3</v>
      </c>
      <c r="AK40" s="3">
        <f t="shared" si="86"/>
        <v>-2.0036798115750543E-2</v>
      </c>
      <c r="AL40" s="3">
        <f t="shared" si="87"/>
        <v>-2.0759551357354411E-2</v>
      </c>
      <c r="AM40" s="3">
        <f t="shared" si="88"/>
        <v>-6.0295809079015328E-2</v>
      </c>
      <c r="AN40" s="3">
        <f t="shared" si="89"/>
        <v>-6.0922650428082648E-2</v>
      </c>
      <c r="AO40" s="3">
        <f t="shared" si="90"/>
        <v>-0.13954522714002415</v>
      </c>
      <c r="AP40" s="3">
        <f t="shared" si="91"/>
        <v>-0.13933309198481503</v>
      </c>
      <c r="AQ40" s="3">
        <f t="shared" si="92"/>
        <v>-0.24742742605557311</v>
      </c>
      <c r="AR40" s="3">
        <f t="shared" si="93"/>
        <v>-0.24573070325494406</v>
      </c>
      <c r="AS40" s="3">
        <f t="shared" si="94"/>
        <v>-0.3334848729804829</v>
      </c>
      <c r="AT40" s="3">
        <f t="shared" si="95"/>
        <v>-0.30059052173294543</v>
      </c>
      <c r="AU40" s="3">
        <f t="shared" si="96"/>
        <v>-0.1125000467555064</v>
      </c>
    </row>
    <row r="41" spans="2:47">
      <c r="B41">
        <f t="shared" si="97"/>
        <v>20</v>
      </c>
      <c r="C41" s="3">
        <f t="shared" si="57"/>
        <v>9.9999992940179432</v>
      </c>
      <c r="D41" s="3">
        <f t="shared" si="58"/>
        <v>9.9999921391561042</v>
      </c>
      <c r="E41" s="3">
        <f t="shared" si="59"/>
        <v>9.9999719708987858</v>
      </c>
      <c r="F41" s="3">
        <f t="shared" si="60"/>
        <v>9.9998884715138843</v>
      </c>
      <c r="G41" s="3">
        <f t="shared" si="61"/>
        <v>9.9997217641380267</v>
      </c>
      <c r="H41" s="3">
        <f t="shared" si="62"/>
        <v>9.9991250219758392</v>
      </c>
      <c r="I41" s="3">
        <f t="shared" si="63"/>
        <v>9.9981312680604013</v>
      </c>
      <c r="J41" s="3">
        <f t="shared" si="64"/>
        <v>9.9949736132325508</v>
      </c>
      <c r="K41" s="3">
        <f t="shared" si="65"/>
        <v>9.9903537251819117</v>
      </c>
      <c r="L41" s="3">
        <f t="shared" si="66"/>
        <v>9.9773373526649944</v>
      </c>
      <c r="M41" s="3">
        <f t="shared" si="67"/>
        <v>9.9601467003929525</v>
      </c>
      <c r="N41" s="3">
        <f t="shared" si="68"/>
        <v>9.9176798473058678</v>
      </c>
      <c r="O41" s="3">
        <f t="shared" si="69"/>
        <v>9.8660980834360199</v>
      </c>
      <c r="P41" s="3">
        <f t="shared" si="70"/>
        <v>9.7562092631581336</v>
      </c>
      <c r="Q41" s="3">
        <f t="shared" si="71"/>
        <v>9.6314319275738818</v>
      </c>
      <c r="R41" s="3">
        <f t="shared" si="72"/>
        <v>9.4056910612364195</v>
      </c>
      <c r="S41" s="3">
        <f t="shared" si="73"/>
        <v>9.1549031178266613</v>
      </c>
      <c r="T41" s="3">
        <f t="shared" si="74"/>
        <v>8.7204052482781176</v>
      </c>
      <c r="U41" s="3">
        <f t="shared" si="75"/>
        <v>7.7920741795889805</v>
      </c>
      <c r="V41" s="3">
        <f t="shared" si="76"/>
        <v>3.1620708032955402</v>
      </c>
      <c r="W41" s="3"/>
      <c r="X41" s="3"/>
      <c r="Y41" s="3"/>
      <c r="Z41" s="3"/>
      <c r="AB41" s="3">
        <f t="shared" si="77"/>
        <v>-6.5353211731178362E-7</v>
      </c>
      <c r="AC41" s="3">
        <f t="shared" si="78"/>
        <v>-2.7288869777208902E-6</v>
      </c>
      <c r="AD41" s="3">
        <f t="shared" si="79"/>
        <v>-2.5341050731597647E-5</v>
      </c>
      <c r="AE41" s="3">
        <f t="shared" si="80"/>
        <v>-3.8576207481710867E-5</v>
      </c>
      <c r="AF41" s="3">
        <f t="shared" si="81"/>
        <v>-2.4040096333521888E-4</v>
      </c>
      <c r="AG41" s="3">
        <f t="shared" si="82"/>
        <v>-3.0017601645404568E-4</v>
      </c>
      <c r="AH41" s="3">
        <f t="shared" si="83"/>
        <v>-1.5006344765300383E-3</v>
      </c>
      <c r="AI41" s="3">
        <f t="shared" si="84"/>
        <v>-1.69739046503814E-3</v>
      </c>
      <c r="AJ41" s="3">
        <f t="shared" si="85"/>
        <v>-6.9792544086020314E-3</v>
      </c>
      <c r="AK41" s="3">
        <f t="shared" si="86"/>
        <v>-7.4411105822864698E-3</v>
      </c>
      <c r="AL41" s="3">
        <f t="shared" si="87"/>
        <v>-2.5069174486157308E-2</v>
      </c>
      <c r="AM41" s="3">
        <f t="shared" si="88"/>
        <v>-2.5779938741196773E-2</v>
      </c>
      <c r="AN41" s="3">
        <f t="shared" si="89"/>
        <v>-7.0201986336641653E-2</v>
      </c>
      <c r="AO41" s="3">
        <f t="shared" si="90"/>
        <v>-7.0723955622675305E-2</v>
      </c>
      <c r="AP41" s="3">
        <f t="shared" si="91"/>
        <v>-0.15303050200446933</v>
      </c>
      <c r="AQ41" s="3">
        <f t="shared" si="92"/>
        <v>-0.15263279339358071</v>
      </c>
      <c r="AR41" s="3">
        <f t="shared" si="93"/>
        <v>-0.25818460692118705</v>
      </c>
      <c r="AS41" s="3">
        <f t="shared" si="94"/>
        <v>-0.25258818056469501</v>
      </c>
      <c r="AT41" s="3">
        <f t="shared" si="95"/>
        <v>-0.30586176970236068</v>
      </c>
      <c r="AU41" s="3">
        <f t="shared" si="96"/>
        <v>-0.10019684057764877</v>
      </c>
    </row>
    <row r="42" spans="2:47">
      <c r="B42">
        <f t="shared" si="97"/>
        <v>21</v>
      </c>
      <c r="C42" s="3">
        <f t="shared" si="57"/>
        <v>9.9999994759437403</v>
      </c>
      <c r="D42" s="3">
        <f t="shared" si="58"/>
        <v>9.9999958786280487</v>
      </c>
      <c r="E42" s="3">
        <f t="shared" si="59"/>
        <v>9.9999791807008265</v>
      </c>
      <c r="F42" s="3">
        <f t="shared" si="60"/>
        <v>9.9999406950536915</v>
      </c>
      <c r="G42" s="3">
        <f t="shared" si="61"/>
        <v>9.9997930403216291</v>
      </c>
      <c r="H42" s="3">
        <f t="shared" si="62"/>
        <v>9.9995229521283235</v>
      </c>
      <c r="I42" s="3">
        <f t="shared" si="63"/>
        <v>9.998606095882927</v>
      </c>
      <c r="J42" s="3">
        <f t="shared" si="64"/>
        <v>9.9971590752005888</v>
      </c>
      <c r="K42" s="3">
        <f t="shared" si="65"/>
        <v>9.9927690806616063</v>
      </c>
      <c r="L42" s="3">
        <f t="shared" si="66"/>
        <v>9.9865778470832929</v>
      </c>
      <c r="M42" s="3">
        <f t="shared" si="67"/>
        <v>9.9698801644951036</v>
      </c>
      <c r="N42" s="3">
        <f t="shared" si="68"/>
        <v>9.948390623273335</v>
      </c>
      <c r="O42" s="3">
        <f t="shared" si="69"/>
        <v>9.8974960242874026</v>
      </c>
      <c r="P42" s="3">
        <f t="shared" si="70"/>
        <v>9.8367648139532537</v>
      </c>
      <c r="Q42" s="3">
        <f t="shared" si="71"/>
        <v>9.7123944879179209</v>
      </c>
      <c r="R42" s="3">
        <f t="shared" si="72"/>
        <v>9.571865826355479</v>
      </c>
      <c r="S42" s="3">
        <f t="shared" si="73"/>
        <v>9.3200303346166304</v>
      </c>
      <c r="T42" s="3">
        <f t="shared" si="74"/>
        <v>8.9845495005469509</v>
      </c>
      <c r="U42" s="3">
        <f t="shared" si="75"/>
        <v>8.0256134426552954</v>
      </c>
      <c r="V42" s="3">
        <f t="shared" si="76"/>
        <v>3.26402472652966</v>
      </c>
      <c r="W42" s="3"/>
      <c r="X42" s="3"/>
      <c r="Y42" s="3"/>
      <c r="Z42" s="3"/>
      <c r="AB42" s="3">
        <f t="shared" si="77"/>
        <v>-1.8192579709364054E-7</v>
      </c>
      <c r="AC42" s="3">
        <f t="shared" si="78"/>
        <v>-3.7394719445416058E-6</v>
      </c>
      <c r="AD42" s="3">
        <f t="shared" si="79"/>
        <v>-7.2098020407196373E-6</v>
      </c>
      <c r="AE42" s="3">
        <f t="shared" si="80"/>
        <v>-5.2223539807272346E-5</v>
      </c>
      <c r="AF42" s="3">
        <f t="shared" si="81"/>
        <v>-7.127618360236454E-5</v>
      </c>
      <c r="AG42" s="3">
        <f t="shared" si="82"/>
        <v>-3.9793015248434926E-4</v>
      </c>
      <c r="AH42" s="3">
        <f t="shared" si="83"/>
        <v>-4.748278225257252E-4</v>
      </c>
      <c r="AI42" s="3">
        <f t="shared" si="84"/>
        <v>-2.1854619680379272E-3</v>
      </c>
      <c r="AJ42" s="3">
        <f t="shared" si="85"/>
        <v>-2.4153554796946253E-3</v>
      </c>
      <c r="AK42" s="3">
        <f t="shared" si="86"/>
        <v>-9.2404944182984394E-3</v>
      </c>
      <c r="AL42" s="3">
        <f t="shared" si="87"/>
        <v>-9.7334641021511459E-3</v>
      </c>
      <c r="AM42" s="3">
        <f t="shared" si="88"/>
        <v>-3.0710775967467185E-2</v>
      </c>
      <c r="AN42" s="3">
        <f t="shared" si="89"/>
        <v>-3.13979408513827E-2</v>
      </c>
      <c r="AO42" s="3">
        <f t="shared" si="90"/>
        <v>-8.0555550795120112E-2</v>
      </c>
      <c r="AP42" s="3">
        <f t="shared" si="91"/>
        <v>-8.0962560344039147E-2</v>
      </c>
      <c r="AQ42" s="3">
        <f t="shared" si="92"/>
        <v>-0.16617476511905949</v>
      </c>
      <c r="AR42" s="3">
        <f t="shared" si="93"/>
        <v>-0.16512721678996911</v>
      </c>
      <c r="AS42" s="3">
        <f t="shared" si="94"/>
        <v>-0.26414425226883331</v>
      </c>
      <c r="AT42" s="3">
        <f t="shared" si="95"/>
        <v>-0.23353926306631489</v>
      </c>
      <c r="AU42" s="3">
        <f t="shared" si="96"/>
        <v>-0.10195392323411978</v>
      </c>
    </row>
    <row r="43" spans="2:47">
      <c r="B43">
        <f t="shared" si="97"/>
        <v>22</v>
      </c>
      <c r="C43" s="3">
        <f t="shared" si="57"/>
        <v>9.9999997252418709</v>
      </c>
      <c r="D43" s="3">
        <f t="shared" si="58"/>
        <v>9.9999969390383754</v>
      </c>
      <c r="E43" s="3">
        <f t="shared" si="59"/>
        <v>9.9999889806812536</v>
      </c>
      <c r="F43" s="3">
        <f t="shared" si="60"/>
        <v>9.9999559131534284</v>
      </c>
      <c r="G43" s="3">
        <f t="shared" si="61"/>
        <v>9.9998884771880192</v>
      </c>
      <c r="H43" s="3">
        <f t="shared" si="62"/>
        <v>9.9996446722667898</v>
      </c>
      <c r="I43" s="3">
        <f t="shared" si="63"/>
        <v>9.9992274675123554</v>
      </c>
      <c r="J43" s="3">
        <f t="shared" si="64"/>
        <v>9.9978764689802606</v>
      </c>
      <c r="K43" s="3">
        <f t="shared" si="65"/>
        <v>9.9958364216859277</v>
      </c>
      <c r="L43" s="3">
        <f t="shared" si="66"/>
        <v>9.9899079661407946</v>
      </c>
      <c r="M43" s="3">
        <f t="shared" si="67"/>
        <v>9.9818044441070484</v>
      </c>
      <c r="N43" s="3">
        <f t="shared" si="68"/>
        <v>9.9608321469691408</v>
      </c>
      <c r="O43" s="3">
        <f t="shared" si="69"/>
        <v>9.934437397108324</v>
      </c>
      <c r="P43" s="3">
        <f t="shared" si="70"/>
        <v>9.8743583322412167</v>
      </c>
      <c r="Q43" s="3">
        <f t="shared" si="71"/>
        <v>9.8036524405035319</v>
      </c>
      <c r="R43" s="3">
        <f t="shared" si="72"/>
        <v>9.6633489687552601</v>
      </c>
      <c r="S43" s="3">
        <f t="shared" si="73"/>
        <v>9.4984512856294128</v>
      </c>
      <c r="T43" s="3">
        <f t="shared" si="74"/>
        <v>9.1582282231214638</v>
      </c>
      <c r="U43" s="3">
        <f t="shared" si="75"/>
        <v>8.2694839037947894</v>
      </c>
      <c r="V43" s="3">
        <f t="shared" si="76"/>
        <v>3.3418711475517648</v>
      </c>
      <c r="W43" s="3"/>
      <c r="X43" s="3"/>
      <c r="Y43" s="3"/>
      <c r="Z43" s="3"/>
      <c r="AB43" s="3">
        <f t="shared" si="77"/>
        <v>-2.4929813058349737E-7</v>
      </c>
      <c r="AC43" s="3">
        <f t="shared" si="78"/>
        <v>-1.0604103266587117E-6</v>
      </c>
      <c r="AD43" s="3">
        <f t="shared" si="79"/>
        <v>-9.7999804271609037E-6</v>
      </c>
      <c r="AE43" s="3">
        <f t="shared" si="80"/>
        <v>-1.5218099736813429E-5</v>
      </c>
      <c r="AF43" s="3">
        <f t="shared" si="81"/>
        <v>-9.5436866390130604E-5</v>
      </c>
      <c r="AG43" s="3">
        <f t="shared" si="82"/>
        <v>-1.2172013846623031E-4</v>
      </c>
      <c r="AH43" s="3">
        <f t="shared" si="83"/>
        <v>-6.2137162942832447E-4</v>
      </c>
      <c r="AI43" s="3">
        <f t="shared" si="84"/>
        <v>-7.1739377967183771E-4</v>
      </c>
      <c r="AJ43" s="3">
        <f t="shared" si="85"/>
        <v>-3.0673410243213795E-3</v>
      </c>
      <c r="AK43" s="3">
        <f t="shared" si="86"/>
        <v>-3.3301190575016903E-3</v>
      </c>
      <c r="AL43" s="3">
        <f t="shared" si="87"/>
        <v>-1.1924279611944755E-2</v>
      </c>
      <c r="AM43" s="3">
        <f t="shared" si="88"/>
        <v>-1.2441523695805756E-2</v>
      </c>
      <c r="AN43" s="3">
        <f t="shared" si="89"/>
        <v>-3.6941372820921359E-2</v>
      </c>
      <c r="AO43" s="3">
        <f t="shared" si="90"/>
        <v>-3.7593518287962979E-2</v>
      </c>
      <c r="AP43" s="3">
        <f t="shared" si="91"/>
        <v>-9.125795258561098E-2</v>
      </c>
      <c r="AQ43" s="3">
        <f t="shared" si="92"/>
        <v>-9.1483142399781059E-2</v>
      </c>
      <c r="AR43" s="3">
        <f t="shared" si="93"/>
        <v>-0.17842095101278233</v>
      </c>
      <c r="AS43" s="3">
        <f t="shared" si="94"/>
        <v>-0.17367872257451289</v>
      </c>
      <c r="AT43" s="3">
        <f t="shared" si="95"/>
        <v>-0.24387046113949395</v>
      </c>
      <c r="AU43" s="3">
        <f t="shared" si="96"/>
        <v>-7.7846421022104817E-2</v>
      </c>
    </row>
    <row r="44" spans="2:47">
      <c r="B44">
        <f t="shared" si="97"/>
        <v>23</v>
      </c>
      <c r="C44" s="3">
        <f t="shared" si="57"/>
        <v>9.9999997959358904</v>
      </c>
      <c r="D44" s="3">
        <f t="shared" si="58"/>
        <v>9.9999983821717926</v>
      </c>
      <c r="E44" s="3">
        <f t="shared" si="59"/>
        <v>9.9999918108027579</v>
      </c>
      <c r="F44" s="3">
        <f t="shared" si="60"/>
        <v>9.9999764177446</v>
      </c>
      <c r="G44" s="3">
        <f t="shared" si="61"/>
        <v>9.9999170080425976</v>
      </c>
      <c r="H44" s="3">
        <f t="shared" si="62"/>
        <v>9.9998058509785608</v>
      </c>
      <c r="I44" s="3">
        <f t="shared" si="63"/>
        <v>9.9994236468559752</v>
      </c>
      <c r="J44" s="3">
        <f t="shared" si="64"/>
        <v>9.9988035867840512</v>
      </c>
      <c r="K44" s="3">
        <f t="shared" si="65"/>
        <v>9.9968804061253262</v>
      </c>
      <c r="L44" s="3">
        <f t="shared" si="66"/>
        <v>9.9940824244885675</v>
      </c>
      <c r="M44" s="3">
        <f t="shared" si="67"/>
        <v>9.9862734887443381</v>
      </c>
      <c r="N44" s="3">
        <f t="shared" si="68"/>
        <v>9.9758835632322089</v>
      </c>
      <c r="O44" s="3">
        <f t="shared" si="69"/>
        <v>9.9500229201281503</v>
      </c>
      <c r="P44" s="3">
        <f t="shared" si="70"/>
        <v>9.9180892775327241</v>
      </c>
      <c r="Q44" s="3">
        <f t="shared" si="71"/>
        <v>9.8479821618054721</v>
      </c>
      <c r="R44" s="3">
        <f t="shared" si="72"/>
        <v>9.7655022961442679</v>
      </c>
      <c r="S44" s="3">
        <f t="shared" si="73"/>
        <v>9.6002088755510364</v>
      </c>
      <c r="T44" s="3">
        <f t="shared" si="74"/>
        <v>9.3448303629000851</v>
      </c>
      <c r="U44" s="3">
        <f t="shared" si="75"/>
        <v>8.4311835886752515</v>
      </c>
      <c r="V44" s="3">
        <f t="shared" si="76"/>
        <v>3.4231613012649298</v>
      </c>
      <c r="W44" s="3"/>
      <c r="X44" s="3"/>
      <c r="Y44" s="3"/>
      <c r="Z44" s="3"/>
      <c r="AB44" s="3">
        <f t="shared" si="77"/>
        <v>-7.0694019527195451E-8</v>
      </c>
      <c r="AC44" s="3">
        <f t="shared" si="78"/>
        <v>-1.4431334172115839E-6</v>
      </c>
      <c r="AD44" s="3">
        <f t="shared" si="79"/>
        <v>-2.8301215042603189E-6</v>
      </c>
      <c r="AE44" s="3">
        <f t="shared" si="80"/>
        <v>-2.0504591171643938E-5</v>
      </c>
      <c r="AF44" s="3">
        <f t="shared" si="81"/>
        <v>-2.8530854578434628E-5</v>
      </c>
      <c r="AG44" s="3">
        <f t="shared" si="82"/>
        <v>-1.6117871177101506E-4</v>
      </c>
      <c r="AH44" s="3">
        <f t="shared" si="83"/>
        <v>-1.9617934361981781E-4</v>
      </c>
      <c r="AI44" s="3">
        <f t="shared" si="84"/>
        <v>-9.2711780379062247E-4</v>
      </c>
      <c r="AJ44" s="3">
        <f t="shared" si="85"/>
        <v>-1.0439844393985709E-3</v>
      </c>
      <c r="AK44" s="3">
        <f t="shared" si="86"/>
        <v>-4.1744583477729691E-3</v>
      </c>
      <c r="AL44" s="3">
        <f t="shared" si="87"/>
        <v>-4.4690446372896986E-3</v>
      </c>
      <c r="AM44" s="3">
        <f t="shared" si="88"/>
        <v>-1.5051416263068162E-2</v>
      </c>
      <c r="AN44" s="3">
        <f t="shared" si="89"/>
        <v>-1.5585523019826297E-2</v>
      </c>
      <c r="AO44" s="3">
        <f t="shared" si="90"/>
        <v>-4.3730945291507339E-2</v>
      </c>
      <c r="AP44" s="3">
        <f t="shared" si="91"/>
        <v>-4.4329721301940239E-2</v>
      </c>
      <c r="AQ44" s="3">
        <f t="shared" si="92"/>
        <v>-0.10215332738900784</v>
      </c>
      <c r="AR44" s="3">
        <f t="shared" si="93"/>
        <v>-0.10175758992162365</v>
      </c>
      <c r="AS44" s="3">
        <f t="shared" si="94"/>
        <v>-0.18660213977862128</v>
      </c>
      <c r="AT44" s="3">
        <f t="shared" si="95"/>
        <v>-0.16169968488046216</v>
      </c>
      <c r="AU44" s="3">
        <f t="shared" si="96"/>
        <v>-8.1290153713164948E-2</v>
      </c>
    </row>
    <row r="45" spans="2:47">
      <c r="B45">
        <f t="shared" si="97"/>
        <v>24</v>
      </c>
      <c r="C45" s="3">
        <f t="shared" si="57"/>
        <v>9.9999998921447855</v>
      </c>
      <c r="D45" s="3">
        <f t="shared" si="58"/>
        <v>9.9999987977942482</v>
      </c>
      <c r="E45" s="3">
        <f t="shared" si="59"/>
        <v>9.9999956366183937</v>
      </c>
      <c r="F45" s="3">
        <f t="shared" si="60"/>
        <v>9.9999824604577388</v>
      </c>
      <c r="G45" s="3">
        <f t="shared" si="61"/>
        <v>9.9999550968988444</v>
      </c>
      <c r="H45" s="3">
        <f t="shared" si="62"/>
        <v>9.9998553378942692</v>
      </c>
      <c r="I45" s="3">
        <f t="shared" si="63"/>
        <v>9.9996805679542469</v>
      </c>
      <c r="J45" s="3">
        <f t="shared" si="64"/>
        <v>9.9991057417646445</v>
      </c>
      <c r="K45" s="3">
        <f t="shared" si="65"/>
        <v>9.998213441497116</v>
      </c>
      <c r="L45" s="3">
        <f t="shared" si="66"/>
        <v>9.9955545414527016</v>
      </c>
      <c r="M45" s="3">
        <f t="shared" si="67"/>
        <v>9.9918075668315218</v>
      </c>
      <c r="N45" s="3">
        <f t="shared" si="68"/>
        <v>9.9817421676673153</v>
      </c>
      <c r="O45" s="3">
        <f t="shared" si="69"/>
        <v>9.9686592775197749</v>
      </c>
      <c r="P45" s="3">
        <f t="shared" si="70"/>
        <v>9.9372678253378162</v>
      </c>
      <c r="Q45" s="3">
        <f t="shared" si="71"/>
        <v>9.8990159048591657</v>
      </c>
      <c r="R45" s="3">
        <f t="shared" si="72"/>
        <v>9.8170105010236668</v>
      </c>
      <c r="S45" s="3">
        <f t="shared" si="73"/>
        <v>9.7129183044887455</v>
      </c>
      <c r="T45" s="3">
        <f t="shared" si="74"/>
        <v>9.454080714691564</v>
      </c>
      <c r="U45" s="3">
        <f t="shared" si="75"/>
        <v>8.6046217301956904</v>
      </c>
      <c r="V45" s="3">
        <f t="shared" si="76"/>
        <v>3.4770611962250837</v>
      </c>
      <c r="W45" s="3"/>
      <c r="X45" s="3"/>
      <c r="Y45" s="3"/>
      <c r="Z45" s="3"/>
      <c r="AB45" s="3">
        <f t="shared" si="77"/>
        <v>-9.620889507289121E-8</v>
      </c>
      <c r="AC45" s="3">
        <f t="shared" si="78"/>
        <v>-4.156224555629251E-7</v>
      </c>
      <c r="AD45" s="3">
        <f t="shared" si="79"/>
        <v>-3.8258156358494944E-6</v>
      </c>
      <c r="AE45" s="3">
        <f t="shared" si="80"/>
        <v>-6.0427131387541522E-6</v>
      </c>
      <c r="AF45" s="3">
        <f t="shared" si="81"/>
        <v>-3.8088856246787373E-5</v>
      </c>
      <c r="AG45" s="3">
        <f t="shared" si="82"/>
        <v>-4.9486915708385482E-5</v>
      </c>
      <c r="AH45" s="3">
        <f t="shared" si="83"/>
        <v>-2.5692109827168963E-4</v>
      </c>
      <c r="AI45" s="3">
        <f t="shared" si="84"/>
        <v>-3.0215498059327217E-4</v>
      </c>
      <c r="AJ45" s="3">
        <f t="shared" si="85"/>
        <v>-1.3330353717897481E-3</v>
      </c>
      <c r="AK45" s="3">
        <f t="shared" si="86"/>
        <v>-1.4721169641340737E-3</v>
      </c>
      <c r="AL45" s="3">
        <f t="shared" si="87"/>
        <v>-5.534078087183758E-3</v>
      </c>
      <c r="AM45" s="3">
        <f t="shared" si="88"/>
        <v>-5.8586044351063293E-3</v>
      </c>
      <c r="AN45" s="3">
        <f t="shared" si="89"/>
        <v>-1.8636357391624614E-2</v>
      </c>
      <c r="AO45" s="3">
        <f t="shared" si="90"/>
        <v>-1.9178547805092094E-2</v>
      </c>
      <c r="AP45" s="3">
        <f t="shared" si="91"/>
        <v>-5.103374305369357E-2</v>
      </c>
      <c r="AQ45" s="3">
        <f t="shared" si="92"/>
        <v>-5.1508204879398889E-2</v>
      </c>
      <c r="AR45" s="3">
        <f t="shared" si="93"/>
        <v>-0.11270942893770908</v>
      </c>
      <c r="AS45" s="3">
        <f t="shared" si="94"/>
        <v>-0.10925035179147891</v>
      </c>
      <c r="AT45" s="3">
        <f t="shared" si="95"/>
        <v>-0.1734381415204389</v>
      </c>
      <c r="AU45" s="3">
        <f t="shared" si="96"/>
        <v>-5.3899894960153905E-2</v>
      </c>
    </row>
    <row r="46" spans="2:47">
      <c r="B46">
        <f t="shared" si="97"/>
        <v>25</v>
      </c>
      <c r="C46" s="3">
        <f t="shared" si="57"/>
        <v>9.9999999198529501</v>
      </c>
      <c r="D46" s="3">
        <f t="shared" si="58"/>
        <v>9.9999993602039865</v>
      </c>
      <c r="E46" s="3">
        <f t="shared" si="59"/>
        <v>9.9999967556271852</v>
      </c>
      <c r="F46" s="3">
        <f t="shared" si="60"/>
        <v>9.9999905691534501</v>
      </c>
      <c r="G46" s="3">
        <f t="shared" si="61"/>
        <v>9.9999665701373051</v>
      </c>
      <c r="H46" s="3">
        <f t="shared" si="62"/>
        <v>9.9999207807807693</v>
      </c>
      <c r="I46" s="3">
        <f t="shared" si="63"/>
        <v>9.9997616383780645</v>
      </c>
      <c r="J46" s="3">
        <f t="shared" si="64"/>
        <v>9.9994971771471057</v>
      </c>
      <c r="K46" s="3">
        <f t="shared" si="65"/>
        <v>9.9986618417256512</v>
      </c>
      <c r="L46" s="3">
        <f t="shared" si="66"/>
        <v>9.9974127071639174</v>
      </c>
      <c r="M46" s="3">
        <f t="shared" si="67"/>
        <v>9.9938279947295285</v>
      </c>
      <c r="N46" s="3">
        <f t="shared" si="68"/>
        <v>9.9889140306675532</v>
      </c>
      <c r="O46" s="3">
        <f t="shared" si="69"/>
        <v>9.9761828748761268</v>
      </c>
      <c r="P46" s="3">
        <f t="shared" si="70"/>
        <v>9.959953855937199</v>
      </c>
      <c r="Q46" s="3">
        <f t="shared" si="71"/>
        <v>9.9222356597985488</v>
      </c>
      <c r="R46" s="3">
        <f t="shared" si="72"/>
        <v>9.8757537048128619</v>
      </c>
      <c r="S46" s="3">
        <f t="shared" si="73"/>
        <v>9.7716442777321539</v>
      </c>
      <c r="T46" s="3">
        <f t="shared" si="74"/>
        <v>9.5743812327021143</v>
      </c>
      <c r="U46" s="3">
        <f t="shared" si="75"/>
        <v>8.7069532748832525</v>
      </c>
      <c r="V46" s="3">
        <f t="shared" si="76"/>
        <v>3.5348739100652304</v>
      </c>
      <c r="W46" s="3"/>
      <c r="X46" s="3"/>
      <c r="Y46" s="3"/>
      <c r="Z46" s="3"/>
      <c r="AB46" s="3">
        <f t="shared" si="77"/>
        <v>-2.7708164651585321E-8</v>
      </c>
      <c r="AC46" s="3">
        <f t="shared" si="78"/>
        <v>-5.6240973833610042E-7</v>
      </c>
      <c r="AD46" s="3">
        <f t="shared" si="79"/>
        <v>-1.1190087914059177E-6</v>
      </c>
      <c r="AE46" s="3">
        <f t="shared" si="80"/>
        <v>-8.1086957113285507E-6</v>
      </c>
      <c r="AF46" s="3">
        <f t="shared" si="81"/>
        <v>-1.1473238460624202E-5</v>
      </c>
      <c r="AG46" s="3">
        <f t="shared" si="82"/>
        <v>-6.5442886500122199E-5</v>
      </c>
      <c r="AH46" s="3">
        <f t="shared" si="83"/>
        <v>-8.107042381766405E-5</v>
      </c>
      <c r="AI46" s="3">
        <f t="shared" si="84"/>
        <v>-3.9143538246122489E-4</v>
      </c>
      <c r="AJ46" s="3">
        <f t="shared" si="85"/>
        <v>-4.4840022853520622E-4</v>
      </c>
      <c r="AK46" s="3">
        <f t="shared" si="86"/>
        <v>-1.8581657112157757E-3</v>
      </c>
      <c r="AL46" s="3">
        <f t="shared" si="87"/>
        <v>-2.0204278980067158E-3</v>
      </c>
      <c r="AM46" s="3">
        <f t="shared" si="88"/>
        <v>-7.1718630002379768E-3</v>
      </c>
      <c r="AN46" s="3">
        <f t="shared" si="89"/>
        <v>-7.5235973563518854E-3</v>
      </c>
      <c r="AO46" s="3">
        <f t="shared" si="90"/>
        <v>-2.2686030599382789E-2</v>
      </c>
      <c r="AP46" s="3">
        <f t="shared" si="91"/>
        <v>-2.3219754939383108E-2</v>
      </c>
      <c r="AQ46" s="3">
        <f t="shared" si="92"/>
        <v>-5.8743203789195064E-2</v>
      </c>
      <c r="AR46" s="3">
        <f t="shared" si="93"/>
        <v>-5.8725973243408447E-2</v>
      </c>
      <c r="AS46" s="3">
        <f t="shared" si="94"/>
        <v>-0.12030051801055031</v>
      </c>
      <c r="AT46" s="3">
        <f t="shared" si="95"/>
        <v>-0.10233154468756211</v>
      </c>
      <c r="AU46" s="3">
        <f t="shared" si="96"/>
        <v>-5.7812713840146746E-2</v>
      </c>
    </row>
    <row r="47" spans="2:47">
      <c r="B47">
        <f t="shared" si="97"/>
        <v>26</v>
      </c>
      <c r="C47" s="3">
        <f t="shared" si="57"/>
        <v>9.9999999573469331</v>
      </c>
      <c r="D47" s="3">
        <f t="shared" si="58"/>
        <v>9.9999995243247284</v>
      </c>
      <c r="E47" s="3">
        <f t="shared" si="59"/>
        <v>9.9999982613226699</v>
      </c>
      <c r="F47" s="3">
        <f t="shared" si="60"/>
        <v>9.9999929824409506</v>
      </c>
      <c r="G47" s="3">
        <f t="shared" si="61"/>
        <v>9.9999818456068645</v>
      </c>
      <c r="H47" s="3">
        <f t="shared" si="62"/>
        <v>9.9999409536673998</v>
      </c>
      <c r="I47" s="3">
        <f t="shared" si="63"/>
        <v>9.9998678303265613</v>
      </c>
      <c r="J47" s="3">
        <f t="shared" si="64"/>
        <v>9.9996241637965131</v>
      </c>
      <c r="K47" s="3">
        <f t="shared" si="65"/>
        <v>9.9992366183992072</v>
      </c>
      <c r="L47" s="3">
        <f t="shared" si="66"/>
        <v>9.9980576108511361</v>
      </c>
      <c r="M47" s="3">
        <f t="shared" si="67"/>
        <v>9.9963503726018725</v>
      </c>
      <c r="N47" s="3">
        <f t="shared" si="68"/>
        <v>9.9916223547478538</v>
      </c>
      <c r="O47" s="3">
        <f t="shared" si="69"/>
        <v>9.9852940088262585</v>
      </c>
      <c r="P47" s="3">
        <f t="shared" si="70"/>
        <v>9.9694394729914286</v>
      </c>
      <c r="Q47" s="3">
        <f t="shared" si="71"/>
        <v>9.949428837046657</v>
      </c>
      <c r="R47" s="3">
        <f t="shared" si="72"/>
        <v>9.9034117370402495</v>
      </c>
      <c r="S47" s="3">
        <f t="shared" si="73"/>
        <v>9.8380821457990173</v>
      </c>
      <c r="T47" s="3">
        <f t="shared" si="74"/>
        <v>9.638557902376041</v>
      </c>
      <c r="U47" s="3">
        <f t="shared" si="75"/>
        <v>8.8194428173725044</v>
      </c>
      <c r="V47" s="3">
        <f t="shared" si="76"/>
        <v>3.5689844249610845</v>
      </c>
      <c r="W47" s="3"/>
      <c r="X47" s="3"/>
      <c r="Y47" s="3"/>
      <c r="Z47" s="3"/>
      <c r="AB47" s="3">
        <f t="shared" si="77"/>
        <v>-3.7493983029435185E-8</v>
      </c>
      <c r="AC47" s="3">
        <f t="shared" si="78"/>
        <v>-1.6412074188565384E-7</v>
      </c>
      <c r="AD47" s="3">
        <f t="shared" si="79"/>
        <v>-1.5056954847381121E-6</v>
      </c>
      <c r="AE47" s="3">
        <f t="shared" si="80"/>
        <v>-2.4132875005022925E-6</v>
      </c>
      <c r="AF47" s="3">
        <f t="shared" si="81"/>
        <v>-1.5275469559483668E-5</v>
      </c>
      <c r="AG47" s="3">
        <f t="shared" si="82"/>
        <v>-2.0172886630476228E-5</v>
      </c>
      <c r="AH47" s="3">
        <f t="shared" si="83"/>
        <v>-1.0619194849681435E-4</v>
      </c>
      <c r="AI47" s="3">
        <f t="shared" si="84"/>
        <v>-1.2698664940735682E-4</v>
      </c>
      <c r="AJ47" s="3">
        <f t="shared" si="85"/>
        <v>-5.7477667355598783E-4</v>
      </c>
      <c r="AK47" s="3">
        <f t="shared" si="86"/>
        <v>-6.4490368721870084E-4</v>
      </c>
      <c r="AL47" s="3">
        <f t="shared" si="87"/>
        <v>-2.5223778723439949E-3</v>
      </c>
      <c r="AM47" s="3">
        <f t="shared" si="88"/>
        <v>-2.7083240803005282E-3</v>
      </c>
      <c r="AN47" s="3">
        <f t="shared" si="89"/>
        <v>-9.1111339501317445E-3</v>
      </c>
      <c r="AO47" s="3">
        <f t="shared" si="90"/>
        <v>-9.485617054229678E-3</v>
      </c>
      <c r="AP47" s="3">
        <f t="shared" si="91"/>
        <v>-2.7193177248108213E-2</v>
      </c>
      <c r="AQ47" s="3">
        <f t="shared" si="92"/>
        <v>-2.7658032227387608E-2</v>
      </c>
      <c r="AR47" s="3">
        <f t="shared" si="93"/>
        <v>-6.6437868066863359E-2</v>
      </c>
      <c r="AS47" s="3">
        <f t="shared" si="94"/>
        <v>-6.4176669673926767E-2</v>
      </c>
      <c r="AT47" s="3">
        <f t="shared" si="95"/>
        <v>-0.1124895424892518</v>
      </c>
      <c r="AU47" s="3">
        <f t="shared" si="96"/>
        <v>-3.4110514895854038E-2</v>
      </c>
    </row>
    <row r="48" spans="2:47">
      <c r="B48">
        <f t="shared" si="97"/>
        <v>27</v>
      </c>
      <c r="C48" s="3">
        <f t="shared" si="57"/>
        <v>9.9999999682883143</v>
      </c>
      <c r="D48" s="3">
        <f t="shared" si="58"/>
        <v>9.9999997453439011</v>
      </c>
      <c r="E48" s="3">
        <f t="shared" si="59"/>
        <v>9.9999987065892562</v>
      </c>
      <c r="F48" s="3">
        <f t="shared" si="60"/>
        <v>9.9999962093581942</v>
      </c>
      <c r="G48" s="3">
        <f t="shared" si="61"/>
        <v>9.9999864788442583</v>
      </c>
      <c r="H48" s="3">
        <f t="shared" si="62"/>
        <v>9.9999675936968266</v>
      </c>
      <c r="I48" s="3">
        <f t="shared" si="63"/>
        <v>9.999901354933538</v>
      </c>
      <c r="J48" s="3">
        <f t="shared" si="64"/>
        <v>9.9997889288356419</v>
      </c>
      <c r="K48" s="3">
        <f t="shared" si="65"/>
        <v>9.999428344678341</v>
      </c>
      <c r="L48" s="3">
        <f t="shared" si="66"/>
        <v>9.9988758376745395</v>
      </c>
      <c r="M48" s="3">
        <f t="shared" si="67"/>
        <v>9.9972532038382269</v>
      </c>
      <c r="N48" s="3">
        <f t="shared" si="68"/>
        <v>9.9949683271299214</v>
      </c>
      <c r="O48" s="3">
        <f t="shared" si="69"/>
        <v>9.9888494945283011</v>
      </c>
      <c r="P48" s="3">
        <f t="shared" si="70"/>
        <v>9.9808108623538079</v>
      </c>
      <c r="Q48" s="3">
        <f t="shared" si="71"/>
        <v>9.961186005997531</v>
      </c>
      <c r="R48" s="3">
        <f t="shared" si="72"/>
        <v>9.935510500640703</v>
      </c>
      <c r="S48" s="3">
        <f t="shared" si="73"/>
        <v>9.8703050077072234</v>
      </c>
      <c r="T48" s="3">
        <f t="shared" si="74"/>
        <v>9.7107522297457027</v>
      </c>
      <c r="U48" s="3">
        <f t="shared" si="75"/>
        <v>8.8798612176991725</v>
      </c>
      <c r="V48" s="3">
        <f t="shared" si="76"/>
        <v>3.6064809391241681</v>
      </c>
      <c r="W48" s="3"/>
      <c r="X48" s="3"/>
      <c r="Y48" s="3"/>
      <c r="Z48" s="3"/>
      <c r="AB48" s="3">
        <f t="shared" si="77"/>
        <v>-1.0941381134443873E-8</v>
      </c>
      <c r="AC48" s="3">
        <f t="shared" si="78"/>
        <v>-2.2101917274142124E-7</v>
      </c>
      <c r="AD48" s="3">
        <f t="shared" si="79"/>
        <v>-4.4526658626864446E-7</v>
      </c>
      <c r="AE48" s="3">
        <f t="shared" si="80"/>
        <v>-3.2269172436372173E-6</v>
      </c>
      <c r="AF48" s="3">
        <f t="shared" si="81"/>
        <v>-4.6332373937474358E-6</v>
      </c>
      <c r="AG48" s="3">
        <f t="shared" si="82"/>
        <v>-2.6640029426872047E-5</v>
      </c>
      <c r="AH48" s="3">
        <f t="shared" si="83"/>
        <v>-3.3524606976698124E-5</v>
      </c>
      <c r="AI48" s="3">
        <f t="shared" si="84"/>
        <v>-1.6476503912876694E-4</v>
      </c>
      <c r="AJ48" s="3">
        <f t="shared" si="85"/>
        <v>-1.9172627913377482E-4</v>
      </c>
      <c r="AK48" s="3">
        <f t="shared" si="86"/>
        <v>-8.1822682340337849E-4</v>
      </c>
      <c r="AL48" s="3">
        <f t="shared" si="87"/>
        <v>-9.0283123635437335E-4</v>
      </c>
      <c r="AM48" s="3">
        <f t="shared" si="88"/>
        <v>-3.3459723820676857E-3</v>
      </c>
      <c r="AN48" s="3">
        <f t="shared" si="89"/>
        <v>-3.5554857020425601E-3</v>
      </c>
      <c r="AO48" s="3">
        <f t="shared" si="90"/>
        <v>-1.1371389362379247E-2</v>
      </c>
      <c r="AP48" s="3">
        <f t="shared" si="91"/>
        <v>-1.1757168950873975E-2</v>
      </c>
      <c r="AQ48" s="3">
        <f t="shared" si="92"/>
        <v>-3.2098763600453495E-2</v>
      </c>
      <c r="AR48" s="3">
        <f t="shared" si="93"/>
        <v>-3.2222861908206113E-2</v>
      </c>
      <c r="AS48" s="3">
        <f t="shared" si="94"/>
        <v>-7.2194327369661693E-2</v>
      </c>
      <c r="AT48" s="3">
        <f t="shared" si="95"/>
        <v>-6.041840032666812E-2</v>
      </c>
      <c r="AU48" s="3">
        <f t="shared" si="96"/>
        <v>-3.7496514163083638E-2</v>
      </c>
    </row>
    <row r="49" spans="2:47">
      <c r="B49">
        <f t="shared" si="97"/>
        <v>28</v>
      </c>
      <c r="C49" s="3">
        <f t="shared" si="57"/>
        <v>9.999999983022926</v>
      </c>
      <c r="D49" s="3">
        <f t="shared" si="58"/>
        <v>9.9999998105759325</v>
      </c>
      <c r="E49" s="3">
        <f t="shared" si="59"/>
        <v>9.9999993033456889</v>
      </c>
      <c r="F49" s="3">
        <f t="shared" si="60"/>
        <v>9.9999971781211325</v>
      </c>
      <c r="G49" s="3">
        <f t="shared" si="61"/>
        <v>9.9999926324005237</v>
      </c>
      <c r="H49" s="3">
        <f t="shared" si="62"/>
        <v>9.999975838355418</v>
      </c>
      <c r="I49" s="3">
        <f t="shared" si="63"/>
        <v>9.999945260589179</v>
      </c>
      <c r="J49" s="3">
        <f t="shared" si="64"/>
        <v>9.9998422286516373</v>
      </c>
      <c r="K49" s="3">
        <f t="shared" si="65"/>
        <v>9.9996747924405049</v>
      </c>
      <c r="L49" s="3">
        <f t="shared" si="66"/>
        <v>9.9991564520733274</v>
      </c>
      <c r="M49" s="3">
        <f t="shared" si="67"/>
        <v>9.9983873988564618</v>
      </c>
      <c r="N49" s="3">
        <f t="shared" si="68"/>
        <v>9.9962027401744855</v>
      </c>
      <c r="O49" s="3">
        <f t="shared" si="69"/>
        <v>9.9931986440329066</v>
      </c>
      <c r="P49" s="3">
        <f t="shared" si="70"/>
        <v>9.9853915584619557</v>
      </c>
      <c r="Q49" s="3">
        <f t="shared" si="71"/>
        <v>9.97514831713967</v>
      </c>
      <c r="R49" s="3">
        <f t="shared" si="72"/>
        <v>9.9498258812112432</v>
      </c>
      <c r="S49" s="3">
        <f t="shared" si="73"/>
        <v>9.9074157167788286</v>
      </c>
      <c r="T49" s="3">
        <f t="shared" si="74"/>
        <v>9.7464995339562162</v>
      </c>
      <c r="U49" s="3">
        <f t="shared" si="75"/>
        <v>8.9477183184180102</v>
      </c>
      <c r="V49" s="3">
        <f t="shared" si="76"/>
        <v>3.626620405899724</v>
      </c>
      <c r="W49" s="3"/>
      <c r="X49" s="3"/>
      <c r="Y49" s="3"/>
      <c r="Z49" s="3"/>
      <c r="AB49" s="3">
        <f t="shared" si="77"/>
        <v>-1.4734611752942328E-8</v>
      </c>
      <c r="AC49" s="3">
        <f t="shared" si="78"/>
        <v>-6.5232031332129736E-8</v>
      </c>
      <c r="AD49" s="3">
        <f t="shared" si="79"/>
        <v>-5.9675643271361878E-7</v>
      </c>
      <c r="AE49" s="3">
        <f t="shared" si="80"/>
        <v>-9.687629383137164E-7</v>
      </c>
      <c r="AF49" s="3">
        <f t="shared" si="81"/>
        <v>-6.153556265431348E-6</v>
      </c>
      <c r="AG49" s="3">
        <f t="shared" si="82"/>
        <v>-8.2446585913942272E-6</v>
      </c>
      <c r="AH49" s="3">
        <f t="shared" si="83"/>
        <v>-4.3905655640941177E-5</v>
      </c>
      <c r="AI49" s="3">
        <f t="shared" si="84"/>
        <v>-5.3299815995444533E-5</v>
      </c>
      <c r="AJ49" s="3">
        <f t="shared" si="85"/>
        <v>-2.4644776216398157E-4</v>
      </c>
      <c r="AK49" s="3">
        <f t="shared" si="86"/>
        <v>-2.8061439878790395E-4</v>
      </c>
      <c r="AL49" s="3">
        <f t="shared" si="87"/>
        <v>-1.1341950182348626E-3</v>
      </c>
      <c r="AM49" s="3">
        <f t="shared" si="88"/>
        <v>-1.2344130445640644E-3</v>
      </c>
      <c r="AN49" s="3">
        <f t="shared" si="89"/>
        <v>-4.3491495046055206E-3</v>
      </c>
      <c r="AO49" s="3">
        <f t="shared" si="90"/>
        <v>-4.5806961081478192E-3</v>
      </c>
      <c r="AP49" s="3">
        <f t="shared" si="91"/>
        <v>-1.3962311142138972E-2</v>
      </c>
      <c r="AQ49" s="3">
        <f t="shared" si="92"/>
        <v>-1.431538057054027E-2</v>
      </c>
      <c r="AR49" s="3">
        <f t="shared" si="93"/>
        <v>-3.7110709071605186E-2</v>
      </c>
      <c r="AS49" s="3">
        <f t="shared" si="94"/>
        <v>-3.574730421051342E-2</v>
      </c>
      <c r="AT49" s="3">
        <f t="shared" si="95"/>
        <v>-6.7857100718837771E-2</v>
      </c>
      <c r="AU49" s="3">
        <f t="shared" si="96"/>
        <v>-2.0139466775555892E-2</v>
      </c>
    </row>
    <row r="50" spans="2:47">
      <c r="B50">
        <f t="shared" si="97"/>
        <v>29</v>
      </c>
      <c r="C50" s="3">
        <f t="shared" si="57"/>
        <v>9.9999999873717282</v>
      </c>
      <c r="D50" s="3">
        <f t="shared" si="58"/>
        <v>9.9999998980632707</v>
      </c>
      <c r="E50" s="3">
        <f t="shared" si="59"/>
        <v>9.9999994815190831</v>
      </c>
      <c r="F50" s="3">
        <f t="shared" si="60"/>
        <v>9.9999984694775428</v>
      </c>
      <c r="G50" s="3">
        <f t="shared" si="61"/>
        <v>9.9999945106504171</v>
      </c>
      <c r="H50" s="3">
        <f t="shared" si="62"/>
        <v>9.9999867109241052</v>
      </c>
      <c r="I50" s="3">
        <f t="shared" si="63"/>
        <v>9.9999591371424437</v>
      </c>
      <c r="J50" s="3">
        <f t="shared" si="64"/>
        <v>9.9999114520705934</v>
      </c>
      <c r="K50" s="3">
        <f t="shared" si="65"/>
        <v>9.9997565065793488</v>
      </c>
      <c r="L50" s="3">
        <f t="shared" si="66"/>
        <v>9.9995138682425004</v>
      </c>
      <c r="M50" s="3">
        <f t="shared" si="67"/>
        <v>9.9987872380859724</v>
      </c>
      <c r="N50" s="3">
        <f t="shared" si="68"/>
        <v>9.9977388045035163</v>
      </c>
      <c r="O50" s="3">
        <f t="shared" si="69"/>
        <v>9.9948513424604197</v>
      </c>
      <c r="P50" s="3">
        <f t="shared" si="70"/>
        <v>9.9909423531712527</v>
      </c>
      <c r="Q50" s="3">
        <f t="shared" si="71"/>
        <v>9.9809458488056162</v>
      </c>
      <c r="R50" s="3">
        <f t="shared" si="72"/>
        <v>9.9666817420945648</v>
      </c>
      <c r="S50" s="3">
        <f t="shared" si="73"/>
        <v>9.9244100878043646</v>
      </c>
      <c r="T50" s="3">
        <f t="shared" si="74"/>
        <v>9.7874535419837265</v>
      </c>
      <c r="U50" s="3">
        <f t="shared" si="75"/>
        <v>8.9815146429491559</v>
      </c>
      <c r="V50" s="3">
        <f t="shared" si="76"/>
        <v>3.6492394394726699</v>
      </c>
      <c r="W50" s="3"/>
      <c r="X50" s="3"/>
      <c r="Y50" s="3"/>
      <c r="Z50" s="3"/>
      <c r="AB50" s="3">
        <f t="shared" si="77"/>
        <v>-4.3488022072324384E-9</v>
      </c>
      <c r="AC50" s="3">
        <f t="shared" si="78"/>
        <v>-8.748733826280386E-8</v>
      </c>
      <c r="AD50" s="3">
        <f t="shared" si="79"/>
        <v>-1.7817339426073886E-7</v>
      </c>
      <c r="AE50" s="3">
        <f t="shared" si="80"/>
        <v>-1.2913564102490227E-6</v>
      </c>
      <c r="AF50" s="3">
        <f t="shared" si="81"/>
        <v>-1.878249893394468E-6</v>
      </c>
      <c r="AG50" s="3">
        <f t="shared" si="82"/>
        <v>-1.0872568687148032E-5</v>
      </c>
      <c r="AH50" s="3">
        <f t="shared" si="83"/>
        <v>-1.3876553264680069E-5</v>
      </c>
      <c r="AI50" s="3">
        <f t="shared" si="84"/>
        <v>-6.9223418956099181E-5</v>
      </c>
      <c r="AJ50" s="3">
        <f t="shared" si="85"/>
        <v>-8.1714138843835826E-5</v>
      </c>
      <c r="AK50" s="3">
        <f t="shared" si="86"/>
        <v>-3.5741616917306374E-4</v>
      </c>
      <c r="AL50" s="3">
        <f t="shared" si="87"/>
        <v>-3.9983922951059014E-4</v>
      </c>
      <c r="AM50" s="3">
        <f t="shared" si="88"/>
        <v>-1.5360643290307507E-3</v>
      </c>
      <c r="AN50" s="3">
        <f t="shared" si="89"/>
        <v>-1.652698427513144E-3</v>
      </c>
      <c r="AO50" s="3">
        <f t="shared" si="90"/>
        <v>-5.55079470929698E-3</v>
      </c>
      <c r="AP50" s="3">
        <f t="shared" si="91"/>
        <v>-5.7975316659462095E-3</v>
      </c>
      <c r="AQ50" s="3">
        <f t="shared" si="92"/>
        <v>-1.6855860883321583E-2</v>
      </c>
      <c r="AR50" s="3">
        <f t="shared" si="93"/>
        <v>-1.6994371025536026E-2</v>
      </c>
      <c r="AS50" s="3">
        <f t="shared" si="94"/>
        <v>-4.0954008027510369E-2</v>
      </c>
      <c r="AT50" s="3">
        <f t="shared" si="95"/>
        <v>-3.3796324531145672E-2</v>
      </c>
      <c r="AU50" s="3">
        <f t="shared" si="96"/>
        <v>-2.2619033572945924E-2</v>
      </c>
    </row>
    <row r="51" spans="2:47">
      <c r="B51">
        <f t="shared" si="97"/>
        <v>30</v>
      </c>
      <c r="C51" s="3">
        <f t="shared" si="57"/>
        <v>9.9999999932042183</v>
      </c>
      <c r="D51" s="3">
        <f t="shared" si="58"/>
        <v>9.9999999241401483</v>
      </c>
      <c r="E51" s="3">
        <f t="shared" si="59"/>
        <v>9.9999997194900558</v>
      </c>
      <c r="F51" s="3">
        <f t="shared" si="60"/>
        <v>9.999998860160499</v>
      </c>
      <c r="G51" s="3">
        <f t="shared" si="61"/>
        <v>9.9999969996583626</v>
      </c>
      <c r="H51" s="3">
        <f t="shared" si="62"/>
        <v>9.9999900889619191</v>
      </c>
      <c r="I51" s="3">
        <f t="shared" si="63"/>
        <v>9.999977303567416</v>
      </c>
      <c r="J51" s="3">
        <f t="shared" si="64"/>
        <v>9.9999338083220568</v>
      </c>
      <c r="K51" s="3">
        <f t="shared" si="65"/>
        <v>9.9998617540920822</v>
      </c>
      <c r="L51" s="3">
        <f t="shared" si="66"/>
        <v>9.9996353480176765</v>
      </c>
      <c r="M51" s="3">
        <f t="shared" si="67"/>
        <v>9.9992919852751267</v>
      </c>
      <c r="N51" s="3">
        <f t="shared" si="68"/>
        <v>9.9982952511327792</v>
      </c>
      <c r="O51" s="3">
        <f t="shared" si="69"/>
        <v>9.9968892480869833</v>
      </c>
      <c r="P51" s="3">
        <f t="shared" si="70"/>
        <v>9.9931131557535693</v>
      </c>
      <c r="Q51" s="3">
        <f t="shared" si="71"/>
        <v>9.9879097767866671</v>
      </c>
      <c r="R51" s="3">
        <f t="shared" si="72"/>
        <v>9.9738788786804591</v>
      </c>
      <c r="S51" s="3">
        <f t="shared" si="73"/>
        <v>9.9442782170807096</v>
      </c>
      <c r="T51" s="3">
        <f t="shared" si="74"/>
        <v>9.8065481571974633</v>
      </c>
      <c r="U51" s="3">
        <f t="shared" si="75"/>
        <v>9.0201767791698444</v>
      </c>
      <c r="V51" s="3">
        <f t="shared" si="76"/>
        <v>3.6605048809830514</v>
      </c>
      <c r="W51" s="3"/>
      <c r="X51" s="3"/>
      <c r="Y51" s="3"/>
      <c r="Z51" s="3"/>
      <c r="AB51" s="3">
        <f t="shared" si="77"/>
        <v>-5.8324900464867824E-9</v>
      </c>
      <c r="AC51" s="3">
        <f t="shared" si="78"/>
        <v>-2.6076877546188371E-8</v>
      </c>
      <c r="AD51" s="3">
        <f t="shared" si="79"/>
        <v>-2.3797097270517042E-7</v>
      </c>
      <c r="AE51" s="3">
        <f t="shared" si="80"/>
        <v>-3.9068295620836579E-7</v>
      </c>
      <c r="AF51" s="3">
        <f t="shared" si="81"/>
        <v>-2.4890079455275327E-6</v>
      </c>
      <c r="AG51" s="3">
        <f t="shared" si="82"/>
        <v>-3.3780378139169898E-6</v>
      </c>
      <c r="AH51" s="3">
        <f t="shared" si="83"/>
        <v>-1.8166424972321238E-5</v>
      </c>
      <c r="AI51" s="3">
        <f t="shared" si="84"/>
        <v>-2.2356251463406807E-5</v>
      </c>
      <c r="AJ51" s="3">
        <f t="shared" si="85"/>
        <v>-1.0524751273344179E-4</v>
      </c>
      <c r="AK51" s="3">
        <f t="shared" si="86"/>
        <v>-1.2147977517606989E-4</v>
      </c>
      <c r="AL51" s="3">
        <f t="shared" si="87"/>
        <v>-5.0474718915438643E-4</v>
      </c>
      <c r="AM51" s="3">
        <f t="shared" si="88"/>
        <v>-5.5644662926290778E-4</v>
      </c>
      <c r="AN51" s="3">
        <f t="shared" si="89"/>
        <v>-2.0379056265635853E-3</v>
      </c>
      <c r="AO51" s="3">
        <f t="shared" si="90"/>
        <v>-2.1708025823166111E-3</v>
      </c>
      <c r="AP51" s="3">
        <f t="shared" si="91"/>
        <v>-6.9639279810509436E-3</v>
      </c>
      <c r="AQ51" s="3">
        <f t="shared" si="92"/>
        <v>-7.1971365858942704E-3</v>
      </c>
      <c r="AR51" s="3">
        <f t="shared" si="93"/>
        <v>-1.9868129276344959E-2</v>
      </c>
      <c r="AS51" s="3">
        <f t="shared" si="94"/>
        <v>-1.9094615213736787E-2</v>
      </c>
      <c r="AT51" s="3">
        <f t="shared" si="95"/>
        <v>-3.8662136220688481E-2</v>
      </c>
      <c r="AU51" s="3">
        <f t="shared" si="96"/>
        <v>-1.1265441510381446E-2</v>
      </c>
    </row>
  </sheetData>
  <mergeCells count="1">
    <mergeCell ref="N1:O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AB51"/>
  <sheetViews>
    <sheetView topLeftCell="M1" workbookViewId="0">
      <selection activeCell="R20" sqref="R20"/>
    </sheetView>
  </sheetViews>
  <sheetFormatPr defaultRowHeight="15"/>
  <cols>
    <col min="1" max="1" width="4.140625" customWidth="1"/>
    <col min="2" max="2" width="40.5703125" bestFit="1" customWidth="1"/>
    <col min="15" max="15" width="7.85546875" customWidth="1"/>
  </cols>
  <sheetData>
    <row r="1" spans="2:15" ht="15.75" thickBot="1">
      <c r="N1" s="18" t="s">
        <v>19</v>
      </c>
      <c r="O1" s="19"/>
    </row>
    <row r="2" spans="2:15" ht="15.75" thickBot="1">
      <c r="B2" t="s">
        <v>0</v>
      </c>
      <c r="C2" s="1">
        <v>5</v>
      </c>
      <c r="N2" s="5" t="s">
        <v>21</v>
      </c>
      <c r="O2" s="5" t="s">
        <v>20</v>
      </c>
    </row>
    <row r="3" spans="2:15">
      <c r="B3" t="s">
        <v>1</v>
      </c>
      <c r="C3" s="1">
        <v>10</v>
      </c>
      <c r="N3" s="8">
        <v>0</v>
      </c>
      <c r="O3" s="9">
        <f>$C$14+((EXP(($C$11*$C$9*N3)/$C$10)-1)/(EXP(($C$11*$C$9*$C$2)/$C$10)-1))*($L$14-$C$14)</f>
        <v>10</v>
      </c>
    </row>
    <row r="4" spans="2:15">
      <c r="B4" t="s">
        <v>2</v>
      </c>
      <c r="C4">
        <f>C2/C3</f>
        <v>0.5</v>
      </c>
      <c r="N4" s="10">
        <f>N3+0.5</f>
        <v>0.5</v>
      </c>
      <c r="O4" s="11">
        <f t="shared" ref="O4:O13" si="0">$C$14+((EXP(($C$11*$C$9*N4)/$C$10)-1)/(EXP(($C$11*$C$9*$C$2)/$C$10)-1))*($L$14-$C$14)</f>
        <v>9.9999999999839257</v>
      </c>
    </row>
    <row r="5" spans="2:15">
      <c r="B5" t="s">
        <v>3</v>
      </c>
      <c r="C5">
        <v>1</v>
      </c>
      <c r="D5">
        <f>C5+1</f>
        <v>2</v>
      </c>
      <c r="E5">
        <f t="shared" ref="E5:L5" si="1">D5+1</f>
        <v>3</v>
      </c>
      <c r="F5">
        <f t="shared" si="1"/>
        <v>4</v>
      </c>
      <c r="G5">
        <f t="shared" si="1"/>
        <v>5</v>
      </c>
      <c r="H5">
        <f t="shared" si="1"/>
        <v>6</v>
      </c>
      <c r="I5">
        <f t="shared" si="1"/>
        <v>7</v>
      </c>
      <c r="J5">
        <f t="shared" si="1"/>
        <v>8</v>
      </c>
      <c r="K5">
        <f t="shared" si="1"/>
        <v>9</v>
      </c>
      <c r="L5">
        <f t="shared" si="1"/>
        <v>10</v>
      </c>
      <c r="N5" s="10">
        <f t="shared" ref="N5:N13" si="2">N4+0.5</f>
        <v>1</v>
      </c>
      <c r="O5" s="11">
        <f t="shared" si="0"/>
        <v>9.99999999966108</v>
      </c>
    </row>
    <row r="6" spans="2:15">
      <c r="B6" t="s">
        <v>4</v>
      </c>
      <c r="C6">
        <f>C4/2</f>
        <v>0.25</v>
      </c>
      <c r="D6">
        <f>C6+$C$4</f>
        <v>0.75</v>
      </c>
      <c r="E6">
        <f t="shared" ref="E6:L7" si="3">D6+$C$4</f>
        <v>1.25</v>
      </c>
      <c r="F6">
        <f t="shared" si="3"/>
        <v>1.75</v>
      </c>
      <c r="G6">
        <f t="shared" si="3"/>
        <v>2.25</v>
      </c>
      <c r="H6">
        <f t="shared" si="3"/>
        <v>2.75</v>
      </c>
      <c r="I6">
        <f t="shared" si="3"/>
        <v>3.25</v>
      </c>
      <c r="J6">
        <f t="shared" si="3"/>
        <v>3.75</v>
      </c>
      <c r="K6">
        <f t="shared" si="3"/>
        <v>4.25</v>
      </c>
      <c r="L6">
        <f t="shared" si="3"/>
        <v>4.75</v>
      </c>
      <c r="N6" s="10">
        <f t="shared" si="2"/>
        <v>1.5</v>
      </c>
      <c r="O6" s="11">
        <f t="shared" si="0"/>
        <v>9.9999999931765373</v>
      </c>
    </row>
    <row r="7" spans="2:15">
      <c r="B7" t="s">
        <v>8</v>
      </c>
      <c r="C7">
        <f>0</f>
        <v>0</v>
      </c>
      <c r="D7">
        <f>C7+$C$4</f>
        <v>0.5</v>
      </c>
      <c r="E7">
        <f t="shared" si="3"/>
        <v>1</v>
      </c>
      <c r="F7">
        <f t="shared" si="3"/>
        <v>1.5</v>
      </c>
      <c r="G7">
        <f t="shared" si="3"/>
        <v>2</v>
      </c>
      <c r="H7">
        <f t="shared" si="3"/>
        <v>2.5</v>
      </c>
      <c r="I7">
        <f t="shared" si="3"/>
        <v>3</v>
      </c>
      <c r="J7">
        <f t="shared" si="3"/>
        <v>3.5</v>
      </c>
      <c r="K7">
        <f t="shared" si="3"/>
        <v>4</v>
      </c>
      <c r="L7">
        <f t="shared" si="3"/>
        <v>4.5</v>
      </c>
      <c r="N7" s="10">
        <f t="shared" si="2"/>
        <v>2</v>
      </c>
      <c r="O7" s="11">
        <f>$C$14+((EXP(($C$11*$C$9*N7)/$C$10)-1)/(EXP(($C$11*$C$9*$C$2)/$C$10)-1))*($L$14-$C$14)</f>
        <v>9.9999998629310252</v>
      </c>
    </row>
    <row r="8" spans="2:15">
      <c r="B8" t="s">
        <v>9</v>
      </c>
      <c r="C8">
        <f>C7+$C$4</f>
        <v>0.5</v>
      </c>
      <c r="D8">
        <f t="shared" ref="D8:L8" si="4">D7+$C$4</f>
        <v>1</v>
      </c>
      <c r="E8">
        <f t="shared" si="4"/>
        <v>1.5</v>
      </c>
      <c r="F8">
        <f t="shared" si="4"/>
        <v>2</v>
      </c>
      <c r="G8">
        <f t="shared" si="4"/>
        <v>2.5</v>
      </c>
      <c r="H8">
        <f t="shared" si="4"/>
        <v>3</v>
      </c>
      <c r="I8">
        <f t="shared" si="4"/>
        <v>3.5</v>
      </c>
      <c r="J8">
        <f t="shared" si="4"/>
        <v>4</v>
      </c>
      <c r="K8">
        <f t="shared" si="4"/>
        <v>4.5</v>
      </c>
      <c r="L8">
        <f t="shared" si="4"/>
        <v>5</v>
      </c>
      <c r="N8" s="10">
        <f t="shared" si="2"/>
        <v>2.5</v>
      </c>
      <c r="O8" s="11">
        <f t="shared" si="0"/>
        <v>9.9999972468799569</v>
      </c>
    </row>
    <row r="9" spans="2:15">
      <c r="B9" t="s">
        <v>24</v>
      </c>
      <c r="C9" s="1">
        <v>3.0000000000000001E-3</v>
      </c>
      <c r="D9" s="1">
        <f>C9</f>
        <v>3.0000000000000001E-3</v>
      </c>
      <c r="E9" s="1">
        <f t="shared" ref="E9:L9" si="5">D9</f>
        <v>3.0000000000000001E-3</v>
      </c>
      <c r="F9" s="1">
        <f t="shared" si="5"/>
        <v>3.0000000000000001E-3</v>
      </c>
      <c r="G9" s="1">
        <f t="shared" si="5"/>
        <v>3.0000000000000001E-3</v>
      </c>
      <c r="H9" s="1">
        <f t="shared" si="5"/>
        <v>3.0000000000000001E-3</v>
      </c>
      <c r="I9" s="1">
        <f t="shared" si="5"/>
        <v>3.0000000000000001E-3</v>
      </c>
      <c r="J9" s="1">
        <f t="shared" si="5"/>
        <v>3.0000000000000001E-3</v>
      </c>
      <c r="K9" s="1">
        <f t="shared" si="5"/>
        <v>3.0000000000000001E-3</v>
      </c>
      <c r="L9" s="1">
        <f t="shared" si="5"/>
        <v>3.0000000000000001E-3</v>
      </c>
      <c r="N9" s="10">
        <f t="shared" si="2"/>
        <v>3</v>
      </c>
      <c r="O9" s="11">
        <f t="shared" si="0"/>
        <v>9.9999447020896621</v>
      </c>
    </row>
    <row r="10" spans="2:15">
      <c r="B10" t="s">
        <v>22</v>
      </c>
      <c r="C10" s="1">
        <v>0.5</v>
      </c>
      <c r="N10" s="10">
        <f t="shared" si="2"/>
        <v>3.5</v>
      </c>
      <c r="O10" s="11">
        <f t="shared" si="0"/>
        <v>9.9988893117640618</v>
      </c>
    </row>
    <row r="11" spans="2:15">
      <c r="B11" t="s">
        <v>23</v>
      </c>
      <c r="C11" s="1">
        <v>1000</v>
      </c>
      <c r="N11" s="10">
        <f t="shared" si="2"/>
        <v>4</v>
      </c>
      <c r="O11" s="11">
        <f t="shared" si="0"/>
        <v>9.9776912304108425</v>
      </c>
    </row>
    <row r="12" spans="2:15">
      <c r="B12" t="s">
        <v>25</v>
      </c>
      <c r="C12" s="14">
        <f>C11*C9</f>
        <v>3</v>
      </c>
      <c r="N12" s="10">
        <f t="shared" si="2"/>
        <v>4.5</v>
      </c>
      <c r="O12" s="11">
        <f t="shared" si="0"/>
        <v>9.5519163846900241</v>
      </c>
    </row>
    <row r="13" spans="2:15" ht="15.75" thickBot="1">
      <c r="B13" t="s">
        <v>26</v>
      </c>
      <c r="C13">
        <f>C10/C4</f>
        <v>1</v>
      </c>
      <c r="N13" s="12">
        <f t="shared" si="2"/>
        <v>5</v>
      </c>
      <c r="O13" s="13">
        <f t="shared" si="0"/>
        <v>1</v>
      </c>
    </row>
    <row r="14" spans="2:15">
      <c r="B14" t="s">
        <v>13</v>
      </c>
      <c r="C14" s="1">
        <v>10</v>
      </c>
      <c r="L14" s="1">
        <v>1</v>
      </c>
    </row>
    <row r="15" spans="2:15">
      <c r="B15" t="s">
        <v>10</v>
      </c>
      <c r="C15">
        <v>0</v>
      </c>
      <c r="D15">
        <f>$C$13+$C$12</f>
        <v>4</v>
      </c>
      <c r="E15">
        <f t="shared" ref="E15:L15" si="6">$C$13+$C$12</f>
        <v>4</v>
      </c>
      <c r="F15">
        <f t="shared" si="6"/>
        <v>4</v>
      </c>
      <c r="G15">
        <f t="shared" si="6"/>
        <v>4</v>
      </c>
      <c r="H15">
        <f t="shared" si="6"/>
        <v>4</v>
      </c>
      <c r="I15">
        <f t="shared" si="6"/>
        <v>4</v>
      </c>
      <c r="J15">
        <f t="shared" si="6"/>
        <v>4</v>
      </c>
      <c r="K15">
        <f t="shared" si="6"/>
        <v>4</v>
      </c>
      <c r="L15">
        <f t="shared" si="6"/>
        <v>4</v>
      </c>
    </row>
    <row r="16" spans="2:15">
      <c r="B16" t="s">
        <v>11</v>
      </c>
      <c r="C16">
        <f>$C$13</f>
        <v>1</v>
      </c>
      <c r="D16">
        <f t="shared" ref="D16:K16" si="7">$C$13</f>
        <v>1</v>
      </c>
      <c r="E16">
        <f t="shared" si="7"/>
        <v>1</v>
      </c>
      <c r="F16">
        <f t="shared" si="7"/>
        <v>1</v>
      </c>
      <c r="G16">
        <f t="shared" si="7"/>
        <v>1</v>
      </c>
      <c r="H16">
        <f t="shared" si="7"/>
        <v>1</v>
      </c>
      <c r="I16">
        <f t="shared" si="7"/>
        <v>1</v>
      </c>
      <c r="J16">
        <f t="shared" si="7"/>
        <v>1</v>
      </c>
      <c r="K16">
        <f t="shared" si="7"/>
        <v>1</v>
      </c>
      <c r="L16">
        <v>0</v>
      </c>
    </row>
    <row r="17" spans="2:28">
      <c r="B17" t="s">
        <v>15</v>
      </c>
      <c r="C17" s="2">
        <f>(2*$C$13+$C$12)*C14</f>
        <v>50</v>
      </c>
      <c r="D17" s="4"/>
      <c r="E17" s="4"/>
      <c r="F17" s="4"/>
      <c r="G17" s="4"/>
      <c r="H17" s="4"/>
      <c r="I17" s="4"/>
      <c r="J17" s="4"/>
      <c r="K17" s="4"/>
      <c r="L17" s="2">
        <f>2*$C$13*L14</f>
        <v>2</v>
      </c>
    </row>
    <row r="18" spans="2:28">
      <c r="B18" t="s">
        <v>14</v>
      </c>
      <c r="C18" s="2">
        <f>-(2*$C$13+$C$12)</f>
        <v>-5</v>
      </c>
      <c r="D18" s="1"/>
      <c r="E18" s="1"/>
      <c r="F18" s="1"/>
      <c r="G18" s="1"/>
      <c r="H18" s="1"/>
      <c r="I18" s="1"/>
      <c r="J18" s="1"/>
      <c r="K18" s="1"/>
      <c r="L18" s="2">
        <f>-(2*$C$13)</f>
        <v>-2</v>
      </c>
    </row>
    <row r="19" spans="2:28">
      <c r="B19" t="s">
        <v>12</v>
      </c>
      <c r="C19">
        <f>C15+C16+($C$12-$C$12)-C18</f>
        <v>6</v>
      </c>
      <c r="D19">
        <f>D15+D16</f>
        <v>5</v>
      </c>
      <c r="E19">
        <f t="shared" ref="E19:J19" si="8">E15+E16</f>
        <v>5</v>
      </c>
      <c r="F19">
        <f t="shared" si="8"/>
        <v>5</v>
      </c>
      <c r="G19">
        <f t="shared" si="8"/>
        <v>5</v>
      </c>
      <c r="H19">
        <f t="shared" si="8"/>
        <v>5</v>
      </c>
      <c r="I19">
        <f t="shared" si="8"/>
        <v>5</v>
      </c>
      <c r="J19">
        <f t="shared" si="8"/>
        <v>5</v>
      </c>
      <c r="K19">
        <f>K15+K16</f>
        <v>5</v>
      </c>
      <c r="L19">
        <f>L15+L16+($C$12-$C$12)-L18</f>
        <v>6</v>
      </c>
    </row>
    <row r="21" spans="2:28">
      <c r="B21" t="s">
        <v>16</v>
      </c>
      <c r="C21">
        <f>C14</f>
        <v>10</v>
      </c>
      <c r="D21" s="1">
        <v>9</v>
      </c>
      <c r="E21" s="1">
        <v>8</v>
      </c>
      <c r="F21" s="1">
        <v>7</v>
      </c>
      <c r="G21" s="1">
        <v>6</v>
      </c>
      <c r="H21" s="1">
        <v>5</v>
      </c>
      <c r="I21" s="1">
        <v>4</v>
      </c>
      <c r="J21" s="1">
        <v>3</v>
      </c>
      <c r="K21" s="1">
        <v>2</v>
      </c>
      <c r="L21">
        <f>L14</f>
        <v>1</v>
      </c>
    </row>
    <row r="22" spans="2:28">
      <c r="B22">
        <v>1</v>
      </c>
      <c r="C22" s="3">
        <f>(C$15*C21+C$16*D21+C$17)/C$19</f>
        <v>9.8333333333333339</v>
      </c>
      <c r="D22" s="3">
        <f>(D$15*C21+D$16*E21)/D$19</f>
        <v>9.6</v>
      </c>
      <c r="E22" s="3">
        <f t="shared" ref="E22:K37" si="9">(E$15*D21+E$16*F21)/E$19</f>
        <v>8.6</v>
      </c>
      <c r="F22" s="3">
        <f t="shared" si="9"/>
        <v>7.6</v>
      </c>
      <c r="G22" s="3">
        <f t="shared" si="9"/>
        <v>6.6</v>
      </c>
      <c r="H22" s="3">
        <f t="shared" si="9"/>
        <v>5.6</v>
      </c>
      <c r="I22" s="3">
        <f t="shared" si="9"/>
        <v>4.5999999999999996</v>
      </c>
      <c r="J22" s="3">
        <f t="shared" si="9"/>
        <v>3.6</v>
      </c>
      <c r="K22" s="3">
        <f t="shared" si="9"/>
        <v>2.6</v>
      </c>
      <c r="L22" s="3">
        <f>(L$15*K21+L$16*L21+L$17)/L$19</f>
        <v>1.6666666666666667</v>
      </c>
      <c r="N22" s="3">
        <f>C21-C22</f>
        <v>0.16666666666666607</v>
      </c>
      <c r="O22" s="3">
        <f t="shared" ref="O22:W37" si="10">D21-D22</f>
        <v>-0.59999999999999964</v>
      </c>
      <c r="P22" s="3">
        <f t="shared" si="10"/>
        <v>-0.59999999999999964</v>
      </c>
      <c r="Q22" s="3">
        <f t="shared" si="10"/>
        <v>-0.59999999999999964</v>
      </c>
      <c r="R22" s="3">
        <f t="shared" si="10"/>
        <v>-0.59999999999999964</v>
      </c>
      <c r="S22" s="3">
        <f t="shared" si="10"/>
        <v>-0.59999999999999964</v>
      </c>
      <c r="T22" s="3">
        <f t="shared" si="10"/>
        <v>-0.59999999999999964</v>
      </c>
      <c r="U22" s="3">
        <f t="shared" si="10"/>
        <v>-0.60000000000000009</v>
      </c>
      <c r="V22" s="3">
        <f t="shared" si="10"/>
        <v>-0.60000000000000009</v>
      </c>
      <c r="W22" s="3">
        <f>L21-L22</f>
        <v>-0.66666666666666674</v>
      </c>
      <c r="X22" s="3"/>
      <c r="Y22" s="3"/>
      <c r="Z22" s="3"/>
      <c r="AA22" s="3"/>
      <c r="AB22" s="3"/>
    </row>
    <row r="23" spans="2:28">
      <c r="B23">
        <f>B22+1</f>
        <v>2</v>
      </c>
      <c r="C23" s="3">
        <f t="shared" ref="C23:C51" si="11">(C$15*C22+C$16*D22+C$17)/C$19</f>
        <v>9.9333333333333336</v>
      </c>
      <c r="D23" s="3">
        <f t="shared" ref="D23:K51" si="12">(D$15*C22+D$16*E22)/D$19</f>
        <v>9.5866666666666678</v>
      </c>
      <c r="E23" s="3">
        <f t="shared" si="9"/>
        <v>9.1999999999999993</v>
      </c>
      <c r="F23" s="3">
        <f t="shared" si="9"/>
        <v>8.1999999999999993</v>
      </c>
      <c r="G23" s="3">
        <f t="shared" si="9"/>
        <v>7.2</v>
      </c>
      <c r="H23" s="3">
        <f t="shared" si="9"/>
        <v>6.2</v>
      </c>
      <c r="I23" s="3">
        <f t="shared" si="9"/>
        <v>5.2</v>
      </c>
      <c r="J23" s="3">
        <f t="shared" si="9"/>
        <v>4.2</v>
      </c>
      <c r="K23" s="3">
        <f t="shared" si="9"/>
        <v>3.2133333333333334</v>
      </c>
      <c r="L23" s="3">
        <f t="shared" ref="L23:L51" si="13">(L$15*K22+L$16*L22+L$17)/L$19</f>
        <v>2.0666666666666669</v>
      </c>
      <c r="N23" s="3">
        <f t="shared" ref="N23:W45" si="14">C22-C23</f>
        <v>-9.9999999999999645E-2</v>
      </c>
      <c r="O23" s="3">
        <f t="shared" si="10"/>
        <v>1.3333333333331865E-2</v>
      </c>
      <c r="P23" s="3">
        <f t="shared" si="10"/>
        <v>-0.59999999999999964</v>
      </c>
      <c r="Q23" s="3">
        <f t="shared" si="10"/>
        <v>-0.59999999999999964</v>
      </c>
      <c r="R23" s="3">
        <f t="shared" si="10"/>
        <v>-0.60000000000000053</v>
      </c>
      <c r="S23" s="3">
        <f t="shared" si="10"/>
        <v>-0.60000000000000053</v>
      </c>
      <c r="T23" s="3">
        <f t="shared" si="10"/>
        <v>-0.60000000000000053</v>
      </c>
      <c r="U23" s="3">
        <f t="shared" si="10"/>
        <v>-0.60000000000000009</v>
      </c>
      <c r="V23" s="3">
        <f t="shared" si="10"/>
        <v>-0.61333333333333329</v>
      </c>
      <c r="W23" s="3">
        <f t="shared" si="10"/>
        <v>-0.40000000000000013</v>
      </c>
    </row>
    <row r="24" spans="2:28">
      <c r="B24">
        <f t="shared" ref="B24:B51" si="15">B23+1</f>
        <v>3</v>
      </c>
      <c r="C24" s="3">
        <f t="shared" si="11"/>
        <v>9.931111111111111</v>
      </c>
      <c r="D24" s="3">
        <f t="shared" si="12"/>
        <v>9.7866666666666671</v>
      </c>
      <c r="E24" s="3">
        <f t="shared" si="9"/>
        <v>9.309333333333333</v>
      </c>
      <c r="F24" s="3">
        <f t="shared" si="9"/>
        <v>8.8000000000000007</v>
      </c>
      <c r="G24" s="3">
        <f t="shared" si="9"/>
        <v>7.8</v>
      </c>
      <c r="H24" s="3">
        <f t="shared" si="9"/>
        <v>6.8</v>
      </c>
      <c r="I24" s="3">
        <f t="shared" si="9"/>
        <v>5.8</v>
      </c>
      <c r="J24" s="3">
        <f t="shared" si="9"/>
        <v>4.8026666666666671</v>
      </c>
      <c r="K24" s="3">
        <f t="shared" si="9"/>
        <v>3.7733333333333334</v>
      </c>
      <c r="L24" s="3">
        <f t="shared" si="13"/>
        <v>2.4755555555555557</v>
      </c>
      <c r="N24" s="3">
        <f t="shared" si="14"/>
        <v>2.2222222222225696E-3</v>
      </c>
      <c r="O24" s="3">
        <f t="shared" si="10"/>
        <v>-0.19999999999999929</v>
      </c>
      <c r="P24" s="3">
        <f t="shared" si="10"/>
        <v>-0.10933333333333373</v>
      </c>
      <c r="Q24" s="3">
        <f t="shared" si="10"/>
        <v>-0.60000000000000142</v>
      </c>
      <c r="R24" s="3">
        <f t="shared" si="10"/>
        <v>-0.59999999999999964</v>
      </c>
      <c r="S24" s="3">
        <f t="shared" si="10"/>
        <v>-0.59999999999999964</v>
      </c>
      <c r="T24" s="3">
        <f t="shared" si="10"/>
        <v>-0.59999999999999964</v>
      </c>
      <c r="U24" s="3">
        <f t="shared" si="10"/>
        <v>-0.60266666666666691</v>
      </c>
      <c r="V24" s="3">
        <f t="shared" si="10"/>
        <v>-0.56000000000000005</v>
      </c>
      <c r="W24" s="3">
        <f t="shared" si="10"/>
        <v>-0.40888888888888886</v>
      </c>
    </row>
    <row r="25" spans="2:28">
      <c r="B25">
        <f t="shared" si="15"/>
        <v>4</v>
      </c>
      <c r="C25" s="3">
        <f t="shared" si="11"/>
        <v>9.9644444444444442</v>
      </c>
      <c r="D25" s="3">
        <f t="shared" si="12"/>
        <v>9.8067555555555561</v>
      </c>
      <c r="E25" s="3">
        <f t="shared" si="9"/>
        <v>9.5893333333333342</v>
      </c>
      <c r="F25" s="3">
        <f t="shared" si="9"/>
        <v>9.0074666666666658</v>
      </c>
      <c r="G25" s="3">
        <f t="shared" si="9"/>
        <v>8.4</v>
      </c>
      <c r="H25" s="3">
        <f t="shared" si="9"/>
        <v>7.4</v>
      </c>
      <c r="I25" s="3">
        <f t="shared" si="9"/>
        <v>6.4005333333333336</v>
      </c>
      <c r="J25" s="3">
        <f t="shared" si="9"/>
        <v>5.3946666666666667</v>
      </c>
      <c r="K25" s="3">
        <f t="shared" si="9"/>
        <v>4.3372444444444449</v>
      </c>
      <c r="L25" s="3">
        <f>(L$15*K24+L$16*L24+L$17)/L$19</f>
        <v>2.8488888888888888</v>
      </c>
      <c r="N25" s="3">
        <f t="shared" si="14"/>
        <v>-3.3333333333333215E-2</v>
      </c>
      <c r="O25" s="3">
        <f t="shared" si="10"/>
        <v>-2.0088888888889045E-2</v>
      </c>
      <c r="P25" s="3">
        <f t="shared" si="10"/>
        <v>-0.28000000000000114</v>
      </c>
      <c r="Q25" s="3">
        <f t="shared" si="10"/>
        <v>-0.20746666666666513</v>
      </c>
      <c r="R25" s="3">
        <f t="shared" si="10"/>
        <v>-0.60000000000000053</v>
      </c>
      <c r="S25" s="3">
        <f t="shared" si="10"/>
        <v>-0.60000000000000053</v>
      </c>
      <c r="T25" s="3">
        <f t="shared" si="10"/>
        <v>-0.60053333333333381</v>
      </c>
      <c r="U25" s="3">
        <f t="shared" si="10"/>
        <v>-0.59199999999999964</v>
      </c>
      <c r="V25" s="3">
        <f t="shared" si="10"/>
        <v>-0.56391111111111147</v>
      </c>
      <c r="W25" s="3">
        <f t="shared" si="10"/>
        <v>-0.37333333333333307</v>
      </c>
    </row>
    <row r="26" spans="2:28">
      <c r="B26">
        <f t="shared" si="15"/>
        <v>5</v>
      </c>
      <c r="C26" s="3">
        <f t="shared" si="11"/>
        <v>9.967792592592593</v>
      </c>
      <c r="D26" s="3">
        <f t="shared" si="12"/>
        <v>9.8894222222222226</v>
      </c>
      <c r="E26" s="3">
        <f t="shared" si="9"/>
        <v>9.6468977777777773</v>
      </c>
      <c r="F26" s="3">
        <f t="shared" si="9"/>
        <v>9.351466666666667</v>
      </c>
      <c r="G26" s="3">
        <f t="shared" si="9"/>
        <v>8.6859733333333331</v>
      </c>
      <c r="H26" s="3">
        <f t="shared" si="9"/>
        <v>8.0001066666666674</v>
      </c>
      <c r="I26" s="3">
        <f t="shared" si="9"/>
        <v>6.9989333333333335</v>
      </c>
      <c r="J26" s="3">
        <f t="shared" si="9"/>
        <v>5.9878755555555561</v>
      </c>
      <c r="K26" s="3">
        <f t="shared" si="9"/>
        <v>4.8855111111111116</v>
      </c>
      <c r="L26" s="3">
        <f t="shared" si="13"/>
        <v>3.2248296296296299</v>
      </c>
      <c r="N26" s="3">
        <f t="shared" si="14"/>
        <v>-3.3481481481487663E-3</v>
      </c>
      <c r="O26" s="3">
        <f t="shared" si="10"/>
        <v>-8.2666666666666444E-2</v>
      </c>
      <c r="P26" s="3">
        <f t="shared" si="10"/>
        <v>-5.7564444444443197E-2</v>
      </c>
      <c r="Q26" s="3">
        <f t="shared" si="10"/>
        <v>-0.34400000000000119</v>
      </c>
      <c r="R26" s="3">
        <f t="shared" si="10"/>
        <v>-0.28597333333333275</v>
      </c>
      <c r="S26" s="3">
        <f t="shared" si="10"/>
        <v>-0.60010666666666701</v>
      </c>
      <c r="T26" s="3">
        <f t="shared" si="10"/>
        <v>-0.59839999999999982</v>
      </c>
      <c r="U26" s="3">
        <f t="shared" si="10"/>
        <v>-0.59320888888888934</v>
      </c>
      <c r="V26" s="3">
        <f t="shared" si="10"/>
        <v>-0.54826666666666668</v>
      </c>
      <c r="W26" s="3">
        <f t="shared" si="10"/>
        <v>-0.37594074074074113</v>
      </c>
    </row>
    <row r="27" spans="2:28">
      <c r="B27">
        <f t="shared" si="15"/>
        <v>6</v>
      </c>
      <c r="C27" s="3">
        <f t="shared" si="11"/>
        <v>9.9815703703703704</v>
      </c>
      <c r="D27" s="3">
        <f t="shared" si="12"/>
        <v>9.9036136296296284</v>
      </c>
      <c r="E27" s="3">
        <f t="shared" si="9"/>
        <v>9.7818311111111118</v>
      </c>
      <c r="F27" s="3">
        <f t="shared" si="9"/>
        <v>9.4547128888888885</v>
      </c>
      <c r="G27" s="3">
        <f t="shared" si="9"/>
        <v>9.0811946666666667</v>
      </c>
      <c r="H27" s="3">
        <f t="shared" si="9"/>
        <v>8.3485653333333332</v>
      </c>
      <c r="I27" s="3">
        <f t="shared" si="9"/>
        <v>7.5976604444444451</v>
      </c>
      <c r="J27" s="3">
        <f t="shared" si="9"/>
        <v>6.5762488888888893</v>
      </c>
      <c r="K27" s="3">
        <f t="shared" si="9"/>
        <v>5.4352663703703712</v>
      </c>
      <c r="L27" s="3">
        <f t="shared" si="13"/>
        <v>3.5903407407407411</v>
      </c>
      <c r="N27" s="3">
        <f t="shared" si="14"/>
        <v>-1.3777777777777445E-2</v>
      </c>
      <c r="O27" s="3">
        <f t="shared" si="10"/>
        <v>-1.4191407407405876E-2</v>
      </c>
      <c r="P27" s="3">
        <f t="shared" si="10"/>
        <v>-0.13493333333333446</v>
      </c>
      <c r="Q27" s="3">
        <f t="shared" si="10"/>
        <v>-0.10324622222222146</v>
      </c>
      <c r="R27" s="3">
        <f t="shared" si="10"/>
        <v>-0.39522133333333365</v>
      </c>
      <c r="S27" s="3">
        <f t="shared" si="10"/>
        <v>-0.34845866666666581</v>
      </c>
      <c r="T27" s="3">
        <f t="shared" si="10"/>
        <v>-0.59872711111111165</v>
      </c>
      <c r="U27" s="3">
        <f t="shared" si="10"/>
        <v>-0.58837333333333319</v>
      </c>
      <c r="V27" s="3">
        <f t="shared" si="10"/>
        <v>-0.54975525925925961</v>
      </c>
      <c r="W27" s="3">
        <f t="shared" si="10"/>
        <v>-0.36551111111111112</v>
      </c>
    </row>
    <row r="28" spans="2:28">
      <c r="B28">
        <f t="shared" si="15"/>
        <v>7</v>
      </c>
      <c r="C28" s="3">
        <f t="shared" si="11"/>
        <v>9.9839356049382726</v>
      </c>
      <c r="D28" s="3">
        <f t="shared" si="12"/>
        <v>9.9416225185185176</v>
      </c>
      <c r="E28" s="3">
        <f t="shared" si="9"/>
        <v>9.8138334814814812</v>
      </c>
      <c r="F28" s="3">
        <f t="shared" si="9"/>
        <v>9.6417038222222224</v>
      </c>
      <c r="G28" s="3">
        <f t="shared" si="9"/>
        <v>9.2334833777777767</v>
      </c>
      <c r="H28" s="3">
        <f t="shared" si="9"/>
        <v>8.7844878222222214</v>
      </c>
      <c r="I28" s="3">
        <f t="shared" si="9"/>
        <v>7.9941020444444444</v>
      </c>
      <c r="J28" s="3">
        <f t="shared" si="9"/>
        <v>7.1651816296296307</v>
      </c>
      <c r="K28" s="3">
        <f t="shared" si="9"/>
        <v>5.97906725925926</v>
      </c>
      <c r="L28" s="3">
        <f t="shared" si="13"/>
        <v>3.9568442469135809</v>
      </c>
      <c r="N28" s="3">
        <f t="shared" si="14"/>
        <v>-2.3652345679021636E-3</v>
      </c>
      <c r="O28" s="3">
        <f t="shared" si="10"/>
        <v>-3.8008888888889203E-2</v>
      </c>
      <c r="P28" s="3">
        <f t="shared" si="10"/>
        <v>-3.2002370370369349E-2</v>
      </c>
      <c r="Q28" s="3">
        <f t="shared" si="10"/>
        <v>-0.18699093333333394</v>
      </c>
      <c r="R28" s="3">
        <f t="shared" si="10"/>
        <v>-0.15228871111110998</v>
      </c>
      <c r="S28" s="3">
        <f t="shared" si="10"/>
        <v>-0.43592248888888818</v>
      </c>
      <c r="T28" s="3">
        <f t="shared" si="10"/>
        <v>-0.39644159999999928</v>
      </c>
      <c r="U28" s="3">
        <f t="shared" si="10"/>
        <v>-0.58893274074074142</v>
      </c>
      <c r="V28" s="3">
        <f t="shared" si="10"/>
        <v>-0.54380088888888878</v>
      </c>
      <c r="W28" s="3">
        <f t="shared" si="10"/>
        <v>-0.36650350617283989</v>
      </c>
    </row>
    <row r="29" spans="2:28">
      <c r="B29">
        <f t="shared" si="15"/>
        <v>8</v>
      </c>
      <c r="C29" s="3">
        <f t="shared" si="11"/>
        <v>9.9902704197530863</v>
      </c>
      <c r="D29" s="3">
        <f t="shared" si="12"/>
        <v>9.949915180246915</v>
      </c>
      <c r="E29" s="3">
        <f t="shared" si="9"/>
        <v>9.8816387792592586</v>
      </c>
      <c r="F29" s="3">
        <f t="shared" si="9"/>
        <v>9.6977634607407399</v>
      </c>
      <c r="G29" s="3">
        <f t="shared" si="9"/>
        <v>9.4702606222222219</v>
      </c>
      <c r="H29" s="3">
        <f t="shared" si="9"/>
        <v>8.9856071111111113</v>
      </c>
      <c r="I29" s="3">
        <f t="shared" si="9"/>
        <v>8.4606265837037036</v>
      </c>
      <c r="J29" s="3">
        <f t="shared" si="9"/>
        <v>7.5910950874074077</v>
      </c>
      <c r="K29" s="3">
        <f t="shared" si="9"/>
        <v>6.5235141530864214</v>
      </c>
      <c r="L29" s="3">
        <f t="shared" si="13"/>
        <v>4.3193781728395066</v>
      </c>
      <c r="N29" s="3">
        <f t="shared" si="14"/>
        <v>-6.3348148148136829E-3</v>
      </c>
      <c r="O29" s="3">
        <f t="shared" si="10"/>
        <v>-8.2926617283973769E-3</v>
      </c>
      <c r="P29" s="3">
        <f t="shared" si="10"/>
        <v>-6.780529777777744E-2</v>
      </c>
      <c r="Q29" s="3">
        <f t="shared" si="10"/>
        <v>-5.6059638518517474E-2</v>
      </c>
      <c r="R29" s="3">
        <f t="shared" si="10"/>
        <v>-0.23677724444444515</v>
      </c>
      <c r="S29" s="3">
        <f t="shared" si="10"/>
        <v>-0.20111928888888997</v>
      </c>
      <c r="T29" s="3">
        <f t="shared" si="10"/>
        <v>-0.46652453925925919</v>
      </c>
      <c r="U29" s="3">
        <f t="shared" si="10"/>
        <v>-0.425913457777777</v>
      </c>
      <c r="V29" s="3">
        <f t="shared" si="10"/>
        <v>-0.54444689382716138</v>
      </c>
      <c r="W29" s="3">
        <f t="shared" si="10"/>
        <v>-0.3625339259259257</v>
      </c>
    </row>
    <row r="30" spans="2:28">
      <c r="B30">
        <f t="shared" si="15"/>
        <v>9</v>
      </c>
      <c r="C30" s="3">
        <f t="shared" si="11"/>
        <v>9.9916525300411525</v>
      </c>
      <c r="D30" s="3">
        <f t="shared" si="12"/>
        <v>9.9685440916543193</v>
      </c>
      <c r="E30" s="3">
        <f t="shared" si="9"/>
        <v>9.89948483634568</v>
      </c>
      <c r="F30" s="3">
        <f t="shared" si="9"/>
        <v>9.7993631478518513</v>
      </c>
      <c r="G30" s="3">
        <f t="shared" si="9"/>
        <v>9.5553321908148146</v>
      </c>
      <c r="H30" s="3">
        <f t="shared" si="9"/>
        <v>9.2683338145185186</v>
      </c>
      <c r="I30" s="3">
        <f t="shared" si="9"/>
        <v>8.7067047063703704</v>
      </c>
      <c r="J30" s="3">
        <f t="shared" si="9"/>
        <v>8.0732040975802484</v>
      </c>
      <c r="K30" s="3">
        <f t="shared" si="9"/>
        <v>6.9367517044938269</v>
      </c>
      <c r="L30" s="3">
        <f t="shared" si="13"/>
        <v>4.6823427687242809</v>
      </c>
      <c r="N30" s="3">
        <f t="shared" si="14"/>
        <v>-1.3821102880662295E-3</v>
      </c>
      <c r="O30" s="3">
        <f t="shared" si="10"/>
        <v>-1.8628911407404303E-2</v>
      </c>
      <c r="P30" s="3">
        <f t="shared" si="10"/>
        <v>-1.7846057086421396E-2</v>
      </c>
      <c r="Q30" s="3">
        <f t="shared" si="10"/>
        <v>-0.10159968711111134</v>
      </c>
      <c r="R30" s="3">
        <f t="shared" si="10"/>
        <v>-8.5071568592592683E-2</v>
      </c>
      <c r="S30" s="3">
        <f t="shared" si="10"/>
        <v>-0.28272670340740724</v>
      </c>
      <c r="T30" s="3">
        <f t="shared" si="10"/>
        <v>-0.24607812266666684</v>
      </c>
      <c r="U30" s="3">
        <f t="shared" si="10"/>
        <v>-0.48210901017284069</v>
      </c>
      <c r="V30" s="3">
        <f t="shared" si="10"/>
        <v>-0.41323755140740559</v>
      </c>
      <c r="W30" s="3">
        <f t="shared" si="10"/>
        <v>-0.36296459588477425</v>
      </c>
    </row>
    <row r="31" spans="2:28">
      <c r="B31">
        <f t="shared" si="15"/>
        <v>10</v>
      </c>
      <c r="C31" s="3">
        <f t="shared" si="11"/>
        <v>9.9947573486090544</v>
      </c>
      <c r="D31" s="3">
        <f>(D$15*C30+D$16*E30)/D$19</f>
        <v>9.9732189913020584</v>
      </c>
      <c r="E31" s="3">
        <f t="shared" si="9"/>
        <v>9.934707902893825</v>
      </c>
      <c r="F31" s="3">
        <f t="shared" si="9"/>
        <v>9.8306543072395076</v>
      </c>
      <c r="G31" s="3">
        <f t="shared" si="9"/>
        <v>9.6931572811851847</v>
      </c>
      <c r="H31" s="3">
        <f t="shared" si="9"/>
        <v>9.3856066939259257</v>
      </c>
      <c r="I31" s="3">
        <f t="shared" si="9"/>
        <v>9.0293078711308645</v>
      </c>
      <c r="J31" s="3">
        <f t="shared" si="9"/>
        <v>8.3527141059950623</v>
      </c>
      <c r="K31" s="3">
        <f t="shared" si="9"/>
        <v>7.3950318318090549</v>
      </c>
      <c r="L31" s="3">
        <f t="shared" si="13"/>
        <v>4.9578344696625516</v>
      </c>
      <c r="N31" s="3">
        <f t="shared" si="14"/>
        <v>-3.1048185679019014E-3</v>
      </c>
      <c r="O31" s="3">
        <f t="shared" si="10"/>
        <v>-4.6748996477390392E-3</v>
      </c>
      <c r="P31" s="3">
        <f t="shared" si="10"/>
        <v>-3.5223066548144999E-2</v>
      </c>
      <c r="Q31" s="3">
        <f t="shared" si="10"/>
        <v>-3.1291159387656364E-2</v>
      </c>
      <c r="R31" s="3">
        <f t="shared" si="10"/>
        <v>-0.13782509037037016</v>
      </c>
      <c r="S31" s="3">
        <f t="shared" si="10"/>
        <v>-0.11727287940740716</v>
      </c>
      <c r="T31" s="3">
        <f t="shared" si="10"/>
        <v>-0.32260316476049411</v>
      </c>
      <c r="U31" s="3">
        <f t="shared" si="10"/>
        <v>-0.27951000841481388</v>
      </c>
      <c r="V31" s="3">
        <f t="shared" si="10"/>
        <v>-0.45828012731522794</v>
      </c>
      <c r="W31" s="3">
        <f t="shared" si="10"/>
        <v>-0.27549170093827069</v>
      </c>
    </row>
    <row r="32" spans="2:28">
      <c r="B32">
        <f t="shared" si="15"/>
        <v>11</v>
      </c>
      <c r="C32" s="3">
        <f t="shared" si="11"/>
        <v>9.9955364985503437</v>
      </c>
      <c r="D32" s="3">
        <f t="shared" si="12"/>
        <v>9.9827474594660082</v>
      </c>
      <c r="E32" s="3">
        <f t="shared" si="9"/>
        <v>9.9447060544895471</v>
      </c>
      <c r="F32" s="3">
        <f t="shared" si="9"/>
        <v>9.886397778552098</v>
      </c>
      <c r="G32" s="3">
        <f t="shared" si="9"/>
        <v>9.7416447845767919</v>
      </c>
      <c r="H32" s="3">
        <f t="shared" si="9"/>
        <v>9.5603873991743207</v>
      </c>
      <c r="I32" s="3">
        <f t="shared" si="9"/>
        <v>9.1790281763397523</v>
      </c>
      <c r="J32" s="3">
        <f t="shared" si="9"/>
        <v>8.7024526632665022</v>
      </c>
      <c r="K32" s="3">
        <f t="shared" si="9"/>
        <v>7.6737381787285601</v>
      </c>
      <c r="L32" s="3">
        <f t="shared" si="13"/>
        <v>5.2633545545393696</v>
      </c>
      <c r="N32" s="3">
        <f t="shared" si="14"/>
        <v>-7.7914994128924775E-4</v>
      </c>
      <c r="O32" s="3">
        <f t="shared" si="10"/>
        <v>-9.5284681639498103E-3</v>
      </c>
      <c r="P32" s="3">
        <f t="shared" si="10"/>
        <v>-9.998151595722149E-3</v>
      </c>
      <c r="Q32" s="3">
        <f t="shared" si="10"/>
        <v>-5.5743471312590387E-2</v>
      </c>
      <c r="R32" s="3">
        <f t="shared" si="10"/>
        <v>-4.8487503391607234E-2</v>
      </c>
      <c r="S32" s="3">
        <f t="shared" si="10"/>
        <v>-0.17478070524839495</v>
      </c>
      <c r="T32" s="3">
        <f t="shared" si="10"/>
        <v>-0.14972030520888779</v>
      </c>
      <c r="U32" s="3">
        <f t="shared" si="10"/>
        <v>-0.34973855727143999</v>
      </c>
      <c r="V32" s="3">
        <f t="shared" si="10"/>
        <v>-0.27870634691950524</v>
      </c>
      <c r="W32" s="3">
        <f t="shared" si="10"/>
        <v>-0.30552008487681803</v>
      </c>
    </row>
    <row r="33" spans="2:23">
      <c r="B33">
        <f t="shared" si="15"/>
        <v>12</v>
      </c>
      <c r="C33" s="3">
        <f t="shared" si="11"/>
        <v>9.9971245765776686</v>
      </c>
      <c r="D33" s="3">
        <f t="shared" si="12"/>
        <v>9.9853704097381843</v>
      </c>
      <c r="E33" s="3">
        <f t="shared" si="9"/>
        <v>9.9634775232832258</v>
      </c>
      <c r="F33" s="3">
        <f t="shared" si="9"/>
        <v>9.9040938005069954</v>
      </c>
      <c r="G33" s="3">
        <f t="shared" si="9"/>
        <v>9.8211957026765422</v>
      </c>
      <c r="H33" s="3">
        <f t="shared" si="9"/>
        <v>9.6291214629293851</v>
      </c>
      <c r="I33" s="3">
        <f t="shared" si="9"/>
        <v>9.3888004519927559</v>
      </c>
      <c r="J33" s="3">
        <f t="shared" si="9"/>
        <v>8.8779701768175148</v>
      </c>
      <c r="K33" s="3">
        <f t="shared" si="9"/>
        <v>8.0146330415210763</v>
      </c>
      <c r="L33" s="3">
        <f t="shared" si="13"/>
        <v>5.4491587858190398</v>
      </c>
      <c r="N33" s="3">
        <f t="shared" si="14"/>
        <v>-1.5880780273249684E-3</v>
      </c>
      <c r="O33" s="3">
        <f t="shared" si="10"/>
        <v>-2.6229502721761833E-3</v>
      </c>
      <c r="P33" s="3">
        <f t="shared" si="10"/>
        <v>-1.8771468793678636E-2</v>
      </c>
      <c r="Q33" s="3">
        <f t="shared" si="10"/>
        <v>-1.769602195489739E-2</v>
      </c>
      <c r="R33" s="3">
        <f t="shared" si="10"/>
        <v>-7.9550918099750234E-2</v>
      </c>
      <c r="S33" s="3">
        <f t="shared" si="10"/>
        <v>-6.8734063755064412E-2</v>
      </c>
      <c r="T33" s="3">
        <f t="shared" si="10"/>
        <v>-0.2097722756530036</v>
      </c>
      <c r="U33" s="3">
        <f t="shared" si="10"/>
        <v>-0.17551751355101253</v>
      </c>
      <c r="V33" s="3">
        <f t="shared" si="10"/>
        <v>-0.34089486279251613</v>
      </c>
      <c r="W33" s="3">
        <f t="shared" si="10"/>
        <v>-0.18580423127967016</v>
      </c>
    </row>
    <row r="34" spans="2:23">
      <c r="B34">
        <f t="shared" si="15"/>
        <v>13</v>
      </c>
      <c r="C34" s="3">
        <f t="shared" si="11"/>
        <v>9.9975617349563635</v>
      </c>
      <c r="D34" s="3">
        <f t="shared" si="12"/>
        <v>9.9903951659187804</v>
      </c>
      <c r="E34" s="3">
        <f t="shared" si="9"/>
        <v>9.9691150878919466</v>
      </c>
      <c r="F34" s="3">
        <f t="shared" si="9"/>
        <v>9.935021159161888</v>
      </c>
      <c r="G34" s="3">
        <f t="shared" si="9"/>
        <v>9.8490993329914733</v>
      </c>
      <c r="H34" s="3">
        <f t="shared" si="9"/>
        <v>9.7347166525397846</v>
      </c>
      <c r="I34" s="3">
        <f t="shared" si="9"/>
        <v>9.4788912057070114</v>
      </c>
      <c r="J34" s="3">
        <f t="shared" si="9"/>
        <v>9.1139669698984189</v>
      </c>
      <c r="K34" s="3">
        <f t="shared" si="9"/>
        <v>8.19220789861782</v>
      </c>
      <c r="L34" s="3">
        <f t="shared" si="13"/>
        <v>5.6764220276807178</v>
      </c>
      <c r="N34" s="3">
        <f t="shared" si="14"/>
        <v>-4.3715837869484631E-4</v>
      </c>
      <c r="O34" s="3">
        <f t="shared" si="10"/>
        <v>-5.0247561805960572E-3</v>
      </c>
      <c r="P34" s="3">
        <f t="shared" si="10"/>
        <v>-5.6375646087207798E-3</v>
      </c>
      <c r="Q34" s="3">
        <f t="shared" si="10"/>
        <v>-3.09273586548926E-2</v>
      </c>
      <c r="R34" s="3">
        <f t="shared" si="10"/>
        <v>-2.7903630314931149E-2</v>
      </c>
      <c r="S34" s="3">
        <f t="shared" si="10"/>
        <v>-0.10559518961039949</v>
      </c>
      <c r="T34" s="3">
        <f t="shared" si="10"/>
        <v>-9.0090753714255456E-2</v>
      </c>
      <c r="U34" s="3">
        <f t="shared" si="10"/>
        <v>-0.23599679308090415</v>
      </c>
      <c r="V34" s="3">
        <f t="shared" si="10"/>
        <v>-0.1775748570967437</v>
      </c>
      <c r="W34" s="3">
        <f t="shared" si="10"/>
        <v>-0.22726324186167801</v>
      </c>
    </row>
    <row r="35" spans="2:23">
      <c r="B35">
        <f t="shared" si="15"/>
        <v>14</v>
      </c>
      <c r="C35" s="3">
        <f t="shared" si="11"/>
        <v>9.9983991943197967</v>
      </c>
      <c r="D35" s="3">
        <f t="shared" si="12"/>
        <v>9.9918724055434804</v>
      </c>
      <c r="E35" s="3">
        <f t="shared" si="9"/>
        <v>9.9793203645674033</v>
      </c>
      <c r="F35" s="3">
        <f t="shared" si="9"/>
        <v>9.9451119369118519</v>
      </c>
      <c r="G35" s="3">
        <f t="shared" si="9"/>
        <v>9.894960257837468</v>
      </c>
      <c r="H35" s="3">
        <f t="shared" si="9"/>
        <v>9.7750577075345806</v>
      </c>
      <c r="I35" s="3">
        <f t="shared" si="9"/>
        <v>9.6105667160115118</v>
      </c>
      <c r="J35" s="3">
        <f t="shared" si="9"/>
        <v>9.2215545442891731</v>
      </c>
      <c r="K35" s="3">
        <f t="shared" si="9"/>
        <v>8.4264579814548775</v>
      </c>
      <c r="L35" s="3">
        <f t="shared" si="13"/>
        <v>5.7948052657452136</v>
      </c>
      <c r="N35" s="3">
        <f t="shared" si="14"/>
        <v>-8.3745936343326832E-4</v>
      </c>
      <c r="O35" s="3">
        <f t="shared" si="10"/>
        <v>-1.477239624700033E-3</v>
      </c>
      <c r="P35" s="3">
        <f t="shared" si="10"/>
        <v>-1.0205276675456787E-2</v>
      </c>
      <c r="Q35" s="3">
        <f t="shared" si="10"/>
        <v>-1.009077774996392E-2</v>
      </c>
      <c r="R35" s="3">
        <f t="shared" si="10"/>
        <v>-4.5860924845994688E-2</v>
      </c>
      <c r="S35" s="3">
        <f t="shared" si="10"/>
        <v>-4.0341054994796011E-2</v>
      </c>
      <c r="T35" s="3">
        <f t="shared" si="10"/>
        <v>-0.13167551030450042</v>
      </c>
      <c r="U35" s="3">
        <f t="shared" si="10"/>
        <v>-0.10758757439075417</v>
      </c>
      <c r="V35" s="3">
        <f t="shared" si="10"/>
        <v>-0.23425008283705751</v>
      </c>
      <c r="W35" s="3">
        <f t="shared" si="10"/>
        <v>-0.1183832380644958</v>
      </c>
    </row>
    <row r="36" spans="2:23">
      <c r="B36">
        <f t="shared" si="15"/>
        <v>15</v>
      </c>
      <c r="C36" s="3">
        <f t="shared" si="11"/>
        <v>9.9986454009239143</v>
      </c>
      <c r="D36" s="3">
        <f t="shared" si="12"/>
        <v>9.9945834283693191</v>
      </c>
      <c r="E36" s="3">
        <f t="shared" si="9"/>
        <v>9.9825203118171544</v>
      </c>
      <c r="F36" s="3">
        <f t="shared" si="9"/>
        <v>9.9624483432214159</v>
      </c>
      <c r="G36" s="3">
        <f t="shared" si="9"/>
        <v>9.9111010910363966</v>
      </c>
      <c r="H36" s="3">
        <f t="shared" si="9"/>
        <v>9.8380815494722764</v>
      </c>
      <c r="I36" s="3">
        <f t="shared" si="9"/>
        <v>9.6643570748854977</v>
      </c>
      <c r="J36" s="3">
        <f t="shared" si="9"/>
        <v>9.3737449691001835</v>
      </c>
      <c r="K36" s="3">
        <f t="shared" si="9"/>
        <v>8.53620468858038</v>
      </c>
      <c r="L36" s="3">
        <f t="shared" si="13"/>
        <v>5.950971987636585</v>
      </c>
      <c r="N36" s="3">
        <f t="shared" si="14"/>
        <v>-2.4620660411756035E-4</v>
      </c>
      <c r="O36" s="3">
        <f t="shared" si="10"/>
        <v>-2.7110228258386826E-3</v>
      </c>
      <c r="P36" s="3">
        <f t="shared" si="10"/>
        <v>-3.199947249751034E-3</v>
      </c>
      <c r="Q36" s="3">
        <f t="shared" si="10"/>
        <v>-1.7336406309564012E-2</v>
      </c>
      <c r="R36" s="3">
        <f t="shared" si="10"/>
        <v>-1.6140833198928561E-2</v>
      </c>
      <c r="S36" s="3">
        <f t="shared" si="10"/>
        <v>-6.3023841937695835E-2</v>
      </c>
      <c r="T36" s="3">
        <f t="shared" si="10"/>
        <v>-5.3790358873985866E-2</v>
      </c>
      <c r="U36" s="3">
        <f t="shared" si="10"/>
        <v>-0.15219042481101042</v>
      </c>
      <c r="V36" s="3">
        <f t="shared" si="10"/>
        <v>-0.1097467071255025</v>
      </c>
      <c r="W36" s="3">
        <f t="shared" si="10"/>
        <v>-0.15616672189137137</v>
      </c>
    </row>
    <row r="37" spans="2:23">
      <c r="B37">
        <f t="shared" si="15"/>
        <v>16</v>
      </c>
      <c r="C37" s="3">
        <f t="shared" si="11"/>
        <v>9.9990972380615535</v>
      </c>
      <c r="D37" s="3">
        <f t="shared" si="12"/>
        <v>9.9954203831025623</v>
      </c>
      <c r="E37" s="3">
        <f t="shared" si="9"/>
        <v>9.9881564113397392</v>
      </c>
      <c r="F37" s="3">
        <f t="shared" si="9"/>
        <v>9.9682364676610042</v>
      </c>
      <c r="G37" s="3">
        <f t="shared" si="9"/>
        <v>9.9375749844715884</v>
      </c>
      <c r="H37" s="3">
        <f t="shared" si="9"/>
        <v>9.8617522878062172</v>
      </c>
      <c r="I37" s="3">
        <f t="shared" si="9"/>
        <v>9.7452142333978564</v>
      </c>
      <c r="J37" s="3">
        <f t="shared" si="9"/>
        <v>9.4387265976244752</v>
      </c>
      <c r="K37" s="3">
        <f t="shared" si="9"/>
        <v>8.6891903728074631</v>
      </c>
      <c r="L37" s="3">
        <f t="shared" si="13"/>
        <v>6.0241364590535866</v>
      </c>
      <c r="N37" s="3">
        <f t="shared" si="14"/>
        <v>-4.5183713763918831E-4</v>
      </c>
      <c r="O37" s="3">
        <f t="shared" si="10"/>
        <v>-8.3695473324318925E-4</v>
      </c>
      <c r="P37" s="3">
        <f t="shared" si="10"/>
        <v>-5.6360995225848143E-3</v>
      </c>
      <c r="Q37" s="3">
        <f t="shared" si="10"/>
        <v>-5.7881244395883158E-3</v>
      </c>
      <c r="R37" s="3">
        <f t="shared" si="10"/>
        <v>-2.6473893435191798E-2</v>
      </c>
      <c r="S37" s="3">
        <f t="shared" si="10"/>
        <v>-2.3670738333940733E-2</v>
      </c>
      <c r="T37" s="3">
        <f t="shared" si="10"/>
        <v>-8.0857158512358751E-2</v>
      </c>
      <c r="U37" s="3">
        <f t="shared" si="10"/>
        <v>-6.4981628524291679E-2</v>
      </c>
      <c r="V37" s="3">
        <f t="shared" si="10"/>
        <v>-0.15298568422708314</v>
      </c>
      <c r="W37" s="3">
        <f t="shared" si="10"/>
        <v>-7.3164471417001664E-2</v>
      </c>
    </row>
    <row r="38" spans="2:23">
      <c r="B38">
        <f t="shared" si="15"/>
        <v>17</v>
      </c>
      <c r="C38" s="3">
        <f t="shared" si="11"/>
        <v>9.9992367305170937</v>
      </c>
      <c r="D38" s="3">
        <f t="shared" si="12"/>
        <v>9.996909072717191</v>
      </c>
      <c r="E38" s="3">
        <f t="shared" si="12"/>
        <v>9.9899836000142503</v>
      </c>
      <c r="F38" s="3">
        <f t="shared" si="12"/>
        <v>9.9780401259661087</v>
      </c>
      <c r="G38" s="3">
        <f t="shared" si="12"/>
        <v>9.9469396316900465</v>
      </c>
      <c r="H38" s="3">
        <f t="shared" si="12"/>
        <v>9.8991028342568423</v>
      </c>
      <c r="I38" s="3">
        <f t="shared" si="12"/>
        <v>9.7771471497698688</v>
      </c>
      <c r="J38" s="3">
        <f t="shared" si="12"/>
        <v>9.5340094612797763</v>
      </c>
      <c r="K38" s="3">
        <f t="shared" si="12"/>
        <v>8.7558085699102968</v>
      </c>
      <c r="L38" s="3">
        <f t="shared" si="13"/>
        <v>6.1261269152049751</v>
      </c>
      <c r="N38" s="3">
        <f t="shared" si="14"/>
        <v>-1.3949245554023548E-4</v>
      </c>
      <c r="O38" s="3">
        <f t="shared" si="14"/>
        <v>-1.4886896146286688E-3</v>
      </c>
      <c r="P38" s="3">
        <f t="shared" si="14"/>
        <v>-1.8271886745111487E-3</v>
      </c>
      <c r="Q38" s="3">
        <f t="shared" si="14"/>
        <v>-9.8036583051044346E-3</v>
      </c>
      <c r="R38" s="3">
        <f t="shared" si="14"/>
        <v>-9.3646472184580887E-3</v>
      </c>
      <c r="S38" s="3">
        <f t="shared" si="14"/>
        <v>-3.7350546450625188E-2</v>
      </c>
      <c r="T38" s="3">
        <f t="shared" si="14"/>
        <v>-3.1932916372012343E-2</v>
      </c>
      <c r="U38" s="3">
        <f t="shared" si="14"/>
        <v>-9.5282863655301142E-2</v>
      </c>
      <c r="V38" s="3">
        <f t="shared" si="14"/>
        <v>-6.6618197102833676E-2</v>
      </c>
      <c r="W38" s="3">
        <f t="shared" si="14"/>
        <v>-0.10199045615138846</v>
      </c>
    </row>
    <row r="39" spans="2:23">
      <c r="B39">
        <f t="shared" si="15"/>
        <v>18</v>
      </c>
      <c r="C39" s="3">
        <f t="shared" si="11"/>
        <v>9.999484845452864</v>
      </c>
      <c r="D39" s="3">
        <f t="shared" si="12"/>
        <v>9.997386104416524</v>
      </c>
      <c r="E39" s="3">
        <f t="shared" si="12"/>
        <v>9.9931352833669749</v>
      </c>
      <c r="F39" s="3">
        <f t="shared" si="12"/>
        <v>9.981374806349411</v>
      </c>
      <c r="G39" s="3">
        <f t="shared" si="12"/>
        <v>9.9622526676242558</v>
      </c>
      <c r="H39" s="3">
        <f t="shared" si="12"/>
        <v>9.9129811353060102</v>
      </c>
      <c r="I39" s="3">
        <f t="shared" si="12"/>
        <v>9.8260841596614288</v>
      </c>
      <c r="J39" s="3">
        <f t="shared" si="12"/>
        <v>9.5728794337979544</v>
      </c>
      <c r="K39" s="3">
        <f t="shared" si="12"/>
        <v>8.8524329520648166</v>
      </c>
      <c r="L39" s="3">
        <f t="shared" si="13"/>
        <v>6.1705390466068648</v>
      </c>
      <c r="N39" s="3">
        <f t="shared" si="14"/>
        <v>-2.4811493577026056E-4</v>
      </c>
      <c r="O39" s="3">
        <f t="shared" si="14"/>
        <v>-4.7703169933299705E-4</v>
      </c>
      <c r="P39" s="3">
        <f t="shared" si="14"/>
        <v>-3.1516833527245325E-3</v>
      </c>
      <c r="Q39" s="3">
        <f t="shared" si="14"/>
        <v>-3.3346803833023131E-3</v>
      </c>
      <c r="R39" s="3">
        <f t="shared" si="14"/>
        <v>-1.5313035934209296E-2</v>
      </c>
      <c r="S39" s="3">
        <f t="shared" si="14"/>
        <v>-1.3878301049167874E-2</v>
      </c>
      <c r="T39" s="3">
        <f t="shared" si="14"/>
        <v>-4.8937009891560024E-2</v>
      </c>
      <c r="U39" s="3">
        <f t="shared" si="14"/>
        <v>-3.8869972518178031E-2</v>
      </c>
      <c r="V39" s="3">
        <f t="shared" si="14"/>
        <v>-9.662438215451985E-2</v>
      </c>
      <c r="W39" s="3">
        <f t="shared" si="14"/>
        <v>-4.441213140188971E-2</v>
      </c>
    </row>
    <row r="40" spans="2:23">
      <c r="B40">
        <f t="shared" si="15"/>
        <v>19</v>
      </c>
      <c r="C40" s="3">
        <f t="shared" si="11"/>
        <v>9.9995643507360867</v>
      </c>
      <c r="D40" s="3">
        <f t="shared" si="12"/>
        <v>9.9982149330356869</v>
      </c>
      <c r="E40" s="3">
        <f t="shared" si="12"/>
        <v>9.9941838448031</v>
      </c>
      <c r="F40" s="3">
        <f t="shared" si="12"/>
        <v>9.9869587602184318</v>
      </c>
      <c r="G40" s="3">
        <f t="shared" si="12"/>
        <v>9.9676960721407308</v>
      </c>
      <c r="H40" s="3">
        <f t="shared" si="12"/>
        <v>9.9350189660316897</v>
      </c>
      <c r="I40" s="3">
        <f t="shared" si="12"/>
        <v>9.8449607950044005</v>
      </c>
      <c r="J40" s="3">
        <f t="shared" si="12"/>
        <v>9.6313539181421071</v>
      </c>
      <c r="K40" s="3">
        <f t="shared" si="12"/>
        <v>8.8924113563597356</v>
      </c>
      <c r="L40" s="3">
        <f t="shared" si="13"/>
        <v>6.2349553013765444</v>
      </c>
      <c r="N40" s="3">
        <f t="shared" si="14"/>
        <v>-7.9505283222758294E-5</v>
      </c>
      <c r="O40" s="3">
        <f t="shared" si="14"/>
        <v>-8.288286191628913E-4</v>
      </c>
      <c r="P40" s="3">
        <f t="shared" si="14"/>
        <v>-1.0485614361250839E-3</v>
      </c>
      <c r="Q40" s="3">
        <f t="shared" si="14"/>
        <v>-5.5839538690207746E-3</v>
      </c>
      <c r="R40" s="3">
        <f t="shared" si="14"/>
        <v>-5.44340451647507E-3</v>
      </c>
      <c r="S40" s="3">
        <f t="shared" si="14"/>
        <v>-2.2037830725679441E-2</v>
      </c>
      <c r="T40" s="3">
        <f t="shared" si="14"/>
        <v>-1.8876635342971682E-2</v>
      </c>
      <c r="U40" s="3">
        <f t="shared" si="14"/>
        <v>-5.84744843441527E-2</v>
      </c>
      <c r="V40" s="3">
        <f t="shared" si="14"/>
        <v>-3.9978404294918946E-2</v>
      </c>
      <c r="W40" s="3">
        <f t="shared" si="14"/>
        <v>-6.4416254769679604E-2</v>
      </c>
    </row>
    <row r="41" spans="2:23">
      <c r="B41">
        <f t="shared" si="15"/>
        <v>20</v>
      </c>
      <c r="C41" s="3">
        <f t="shared" si="11"/>
        <v>9.9997024888392811</v>
      </c>
      <c r="D41" s="3">
        <f t="shared" si="12"/>
        <v>9.9984882495494904</v>
      </c>
      <c r="E41" s="3">
        <f t="shared" si="12"/>
        <v>9.9959636984722344</v>
      </c>
      <c r="F41" s="3">
        <f t="shared" si="12"/>
        <v>9.9888862902706261</v>
      </c>
      <c r="G41" s="3">
        <f t="shared" si="12"/>
        <v>9.976570801381083</v>
      </c>
      <c r="H41" s="3">
        <f t="shared" si="12"/>
        <v>9.9431490167134662</v>
      </c>
      <c r="I41" s="3">
        <f t="shared" si="12"/>
        <v>9.8742859564537717</v>
      </c>
      <c r="J41" s="3">
        <f t="shared" si="12"/>
        <v>9.6544509072754678</v>
      </c>
      <c r="K41" s="3">
        <f t="shared" si="12"/>
        <v>8.9520741947889952</v>
      </c>
      <c r="L41" s="3">
        <f t="shared" si="13"/>
        <v>6.2616075709064907</v>
      </c>
      <c r="N41" s="3">
        <f t="shared" si="14"/>
        <v>-1.3813810319440734E-4</v>
      </c>
      <c r="O41" s="3">
        <f t="shared" si="14"/>
        <v>-2.7331651380357869E-4</v>
      </c>
      <c r="P41" s="3">
        <f t="shared" si="14"/>
        <v>-1.779853669134468E-3</v>
      </c>
      <c r="Q41" s="3">
        <f t="shared" si="14"/>
        <v>-1.9275300521943706E-3</v>
      </c>
      <c r="R41" s="3">
        <f t="shared" si="14"/>
        <v>-8.8747292403521527E-3</v>
      </c>
      <c r="S41" s="3">
        <f t="shared" si="14"/>
        <v>-8.1300506817765239E-3</v>
      </c>
      <c r="T41" s="3">
        <f t="shared" si="14"/>
        <v>-2.9325161449371251E-2</v>
      </c>
      <c r="U41" s="3">
        <f t="shared" si="14"/>
        <v>-2.3096989133360779E-2</v>
      </c>
      <c r="V41" s="3">
        <f t="shared" si="14"/>
        <v>-5.9662838429259679E-2</v>
      </c>
      <c r="W41" s="3">
        <f t="shared" si="14"/>
        <v>-2.665226952994626E-2</v>
      </c>
    </row>
    <row r="42" spans="2:23">
      <c r="B42">
        <f t="shared" si="15"/>
        <v>21</v>
      </c>
      <c r="C42" s="3">
        <f t="shared" si="11"/>
        <v>9.999748041591582</v>
      </c>
      <c r="D42" s="3">
        <f t="shared" si="12"/>
        <v>9.9989547307658704</v>
      </c>
      <c r="E42" s="3">
        <f t="shared" si="12"/>
        <v>9.9965678576937176</v>
      </c>
      <c r="F42" s="3">
        <f t="shared" si="12"/>
        <v>9.9920851190540052</v>
      </c>
      <c r="G42" s="3">
        <f t="shared" si="12"/>
        <v>9.9797388355591945</v>
      </c>
      <c r="H42" s="3">
        <f t="shared" si="12"/>
        <v>9.9561138323956211</v>
      </c>
      <c r="I42" s="3">
        <f t="shared" si="12"/>
        <v>9.8854093948258672</v>
      </c>
      <c r="J42" s="3">
        <f t="shared" si="12"/>
        <v>9.6898436041208154</v>
      </c>
      <c r="K42" s="3">
        <f t="shared" si="12"/>
        <v>8.9758822400016722</v>
      </c>
      <c r="L42" s="3">
        <f t="shared" si="13"/>
        <v>6.3013827965259965</v>
      </c>
      <c r="N42" s="3">
        <f t="shared" si="14"/>
        <v>-4.5552752300892507E-5</v>
      </c>
      <c r="O42" s="3">
        <f t="shared" si="14"/>
        <v>-4.6648121637993256E-4</v>
      </c>
      <c r="P42" s="3">
        <f t="shared" si="14"/>
        <v>-6.0415922148315815E-4</v>
      </c>
      <c r="Q42" s="3">
        <f t="shared" si="14"/>
        <v>-3.1988287833790707E-3</v>
      </c>
      <c r="R42" s="3">
        <f t="shared" si="14"/>
        <v>-3.1680341781115118E-3</v>
      </c>
      <c r="S42" s="3">
        <f t="shared" si="14"/>
        <v>-1.2964815682154907E-2</v>
      </c>
      <c r="T42" s="3">
        <f t="shared" si="14"/>
        <v>-1.1123438372095507E-2</v>
      </c>
      <c r="U42" s="3">
        <f t="shared" si="14"/>
        <v>-3.5392696845347515E-2</v>
      </c>
      <c r="V42" s="3">
        <f t="shared" si="14"/>
        <v>-2.3808045212676987E-2</v>
      </c>
      <c r="W42" s="3">
        <f t="shared" si="14"/>
        <v>-3.9775225619505861E-2</v>
      </c>
    </row>
    <row r="43" spans="2:23">
      <c r="B43">
        <f t="shared" si="15"/>
        <v>22</v>
      </c>
      <c r="C43" s="3">
        <f t="shared" si="11"/>
        <v>9.9998257884609796</v>
      </c>
      <c r="D43" s="3">
        <f t="shared" si="12"/>
        <v>9.9991120048120088</v>
      </c>
      <c r="E43" s="3">
        <f t="shared" si="12"/>
        <v>9.9975808084234963</v>
      </c>
      <c r="F43" s="3">
        <f t="shared" si="12"/>
        <v>9.9932020532668133</v>
      </c>
      <c r="G43" s="3">
        <f t="shared" si="12"/>
        <v>9.9848908617223291</v>
      </c>
      <c r="H43" s="3">
        <f t="shared" si="12"/>
        <v>9.960872947412529</v>
      </c>
      <c r="I43" s="3">
        <f t="shared" si="12"/>
        <v>9.9028597867406596</v>
      </c>
      <c r="J43" s="3">
        <f t="shared" si="12"/>
        <v>9.7035039638610279</v>
      </c>
      <c r="K43" s="3">
        <f t="shared" si="12"/>
        <v>9.0121514426018514</v>
      </c>
      <c r="L43" s="3">
        <f t="shared" si="13"/>
        <v>6.3172548266677815</v>
      </c>
      <c r="N43" s="3">
        <f t="shared" si="14"/>
        <v>-7.7746869397543605E-5</v>
      </c>
      <c r="O43" s="3">
        <f t="shared" si="14"/>
        <v>-1.5727404613841145E-4</v>
      </c>
      <c r="P43" s="3">
        <f t="shared" si="14"/>
        <v>-1.0129507297786944E-3</v>
      </c>
      <c r="Q43" s="3">
        <f t="shared" si="14"/>
        <v>-1.1169342128081183E-3</v>
      </c>
      <c r="R43" s="3">
        <f t="shared" si="14"/>
        <v>-5.1520261631345932E-3</v>
      </c>
      <c r="S43" s="3">
        <f t="shared" si="14"/>
        <v>-4.7591150169079555E-3</v>
      </c>
      <c r="T43" s="3">
        <f t="shared" si="14"/>
        <v>-1.7450391914792363E-2</v>
      </c>
      <c r="U43" s="3">
        <f t="shared" si="14"/>
        <v>-1.3660359740212513E-2</v>
      </c>
      <c r="V43" s="3">
        <f t="shared" si="14"/>
        <v>-3.6269202600179185E-2</v>
      </c>
      <c r="W43" s="3">
        <f t="shared" si="14"/>
        <v>-1.5872030141784954E-2</v>
      </c>
    </row>
    <row r="44" spans="2:23">
      <c r="B44">
        <f t="shared" si="15"/>
        <v>23</v>
      </c>
      <c r="C44" s="3">
        <f t="shared" si="11"/>
        <v>9.9998520008020009</v>
      </c>
      <c r="D44" s="3">
        <f t="shared" si="12"/>
        <v>9.999376792453484</v>
      </c>
      <c r="E44" s="3">
        <f t="shared" si="12"/>
        <v>9.9979300145029697</v>
      </c>
      <c r="F44" s="3">
        <f t="shared" si="12"/>
        <v>9.9950428190832632</v>
      </c>
      <c r="G44" s="3">
        <f t="shared" si="12"/>
        <v>9.9867362320959554</v>
      </c>
      <c r="H44" s="3">
        <f t="shared" si="12"/>
        <v>9.9684846467259938</v>
      </c>
      <c r="I44" s="3">
        <f t="shared" si="12"/>
        <v>9.9093991507022281</v>
      </c>
      <c r="J44" s="3">
        <f t="shared" si="12"/>
        <v>9.7247181179128965</v>
      </c>
      <c r="K44" s="3">
        <f t="shared" si="12"/>
        <v>9.0262541364223772</v>
      </c>
      <c r="L44" s="3">
        <f t="shared" si="13"/>
        <v>6.3414342950679012</v>
      </c>
      <c r="N44" s="3">
        <f t="shared" si="14"/>
        <v>-2.6212341021292218E-5</v>
      </c>
      <c r="O44" s="3">
        <f t="shared" si="14"/>
        <v>-2.6478764147519485E-4</v>
      </c>
      <c r="P44" s="3">
        <f t="shared" si="14"/>
        <v>-3.4920607947341864E-4</v>
      </c>
      <c r="Q44" s="3">
        <f t="shared" si="14"/>
        <v>-1.8407658164498741E-3</v>
      </c>
      <c r="R44" s="3">
        <f t="shared" si="14"/>
        <v>-1.8453703736263094E-3</v>
      </c>
      <c r="S44" s="3">
        <f t="shared" si="14"/>
        <v>-7.6116993134647259E-3</v>
      </c>
      <c r="T44" s="3">
        <f t="shared" si="14"/>
        <v>-6.5393639615685117E-3</v>
      </c>
      <c r="U44" s="3">
        <f t="shared" si="14"/>
        <v>-2.1214154051868661E-2</v>
      </c>
      <c r="V44" s="3">
        <f t="shared" si="14"/>
        <v>-1.4102693820525758E-2</v>
      </c>
      <c r="W44" s="3">
        <f t="shared" si="14"/>
        <v>-2.4179468400119752E-2</v>
      </c>
    </row>
    <row r="45" spans="2:23">
      <c r="B45">
        <f t="shared" si="15"/>
        <v>24</v>
      </c>
      <c r="C45" s="3">
        <f t="shared" si="11"/>
        <v>9.9998961320755804</v>
      </c>
      <c r="D45" s="3">
        <f t="shared" si="12"/>
        <v>9.999467603542195</v>
      </c>
      <c r="E45" s="3">
        <f t="shared" si="12"/>
        <v>9.9985099977794398</v>
      </c>
      <c r="F45" s="3">
        <f t="shared" si="12"/>
        <v>9.9956912580215675</v>
      </c>
      <c r="G45" s="3">
        <f t="shared" si="12"/>
        <v>9.9897311846118093</v>
      </c>
      <c r="H45" s="3">
        <f t="shared" si="12"/>
        <v>9.9712688158172096</v>
      </c>
      <c r="I45" s="3">
        <f t="shared" si="12"/>
        <v>9.9197313409633754</v>
      </c>
      <c r="J45" s="3">
        <f t="shared" si="12"/>
        <v>9.7327701478462583</v>
      </c>
      <c r="K45" s="3">
        <f t="shared" si="12"/>
        <v>9.0480613533438969</v>
      </c>
      <c r="L45" s="3">
        <f t="shared" si="13"/>
        <v>6.3508360909482517</v>
      </c>
      <c r="N45" s="3">
        <f t="shared" si="14"/>
        <v>-4.41312735794952E-5</v>
      </c>
      <c r="O45" s="3">
        <f t="shared" si="14"/>
        <v>-9.081108871100696E-5</v>
      </c>
      <c r="P45" s="3">
        <f t="shared" si="14"/>
        <v>-5.799832764701307E-4</v>
      </c>
      <c r="Q45" s="3">
        <f t="shared" si="14"/>
        <v>-6.4843893830435206E-4</v>
      </c>
      <c r="R45" s="3">
        <f t="shared" si="14"/>
        <v>-2.9949525158539103E-3</v>
      </c>
      <c r="S45" s="3">
        <f t="shared" si="14"/>
        <v>-2.7841690912158157E-3</v>
      </c>
      <c r="T45" s="3">
        <f t="shared" si="14"/>
        <v>-1.0332190261147289E-2</v>
      </c>
      <c r="U45" s="3">
        <f t="shared" si="14"/>
        <v>-8.0520299333617373E-3</v>
      </c>
      <c r="V45" s="3">
        <f t="shared" si="14"/>
        <v>-2.1807216921519768E-2</v>
      </c>
      <c r="W45" s="3">
        <f t="shared" si="14"/>
        <v>-9.4017958803505053E-3</v>
      </c>
    </row>
    <row r="46" spans="2:23">
      <c r="B46">
        <f t="shared" si="15"/>
        <v>25</v>
      </c>
      <c r="C46" s="3">
        <f t="shared" si="11"/>
        <v>9.9999112672570316</v>
      </c>
      <c r="D46" s="3">
        <f t="shared" si="12"/>
        <v>9.9996189052163515</v>
      </c>
      <c r="E46" s="3">
        <f t="shared" si="12"/>
        <v>9.9987123344380695</v>
      </c>
      <c r="F46" s="3">
        <f t="shared" si="12"/>
        <v>9.9967542351459144</v>
      </c>
      <c r="G46" s="3">
        <f t="shared" si="12"/>
        <v>9.990806769580697</v>
      </c>
      <c r="H46" s="3">
        <f t="shared" si="12"/>
        <v>9.9757312158821225</v>
      </c>
      <c r="I46" s="3">
        <f t="shared" si="12"/>
        <v>9.92356908222302</v>
      </c>
      <c r="J46" s="3">
        <f t="shared" si="12"/>
        <v>9.7453973434394801</v>
      </c>
      <c r="K46" s="3">
        <f t="shared" si="12"/>
        <v>9.0563833364666557</v>
      </c>
      <c r="L46" s="3">
        <f t="shared" si="13"/>
        <v>6.365374235562598</v>
      </c>
      <c r="N46" s="3">
        <f t="shared" ref="N46:W51" si="16">C45-C46</f>
        <v>-1.5135181451242374E-5</v>
      </c>
      <c r="O46" s="3">
        <f t="shared" si="16"/>
        <v>-1.5130167415655649E-4</v>
      </c>
      <c r="P46" s="3">
        <f t="shared" si="16"/>
        <v>-2.0233665862967598E-4</v>
      </c>
      <c r="Q46" s="3">
        <f t="shared" si="16"/>
        <v>-1.0629771243468866E-3</v>
      </c>
      <c r="R46" s="3">
        <f t="shared" si="16"/>
        <v>-1.0755849688877106E-3</v>
      </c>
      <c r="S46" s="3">
        <f t="shared" si="16"/>
        <v>-4.4624000649129414E-3</v>
      </c>
      <c r="T46" s="3">
        <f t="shared" si="16"/>
        <v>-3.8377412596446447E-3</v>
      </c>
      <c r="U46" s="3">
        <f t="shared" si="16"/>
        <v>-1.2627195593221785E-2</v>
      </c>
      <c r="V46" s="3">
        <f t="shared" si="16"/>
        <v>-8.3219831227587804E-3</v>
      </c>
      <c r="W46" s="3">
        <f t="shared" si="16"/>
        <v>-1.4538144614346216E-2</v>
      </c>
    </row>
    <row r="47" spans="2:23">
      <c r="B47">
        <f t="shared" si="15"/>
        <v>26</v>
      </c>
      <c r="C47" s="3">
        <f t="shared" si="11"/>
        <v>9.9999364842027259</v>
      </c>
      <c r="D47" s="3">
        <f t="shared" si="12"/>
        <v>9.9996714806932392</v>
      </c>
      <c r="E47" s="3">
        <f t="shared" si="12"/>
        <v>9.9990459712022641</v>
      </c>
      <c r="F47" s="3">
        <f t="shared" si="12"/>
        <v>9.9971312214665939</v>
      </c>
      <c r="G47" s="3">
        <f t="shared" si="12"/>
        <v>9.992549631293155</v>
      </c>
      <c r="H47" s="3">
        <f t="shared" si="12"/>
        <v>9.977359232109162</v>
      </c>
      <c r="I47" s="3">
        <f t="shared" si="12"/>
        <v>9.9296644413935944</v>
      </c>
      <c r="J47" s="3">
        <f t="shared" si="12"/>
        <v>9.7501319330717475</v>
      </c>
      <c r="K47" s="3">
        <f t="shared" si="12"/>
        <v>9.0693927218641033</v>
      </c>
      <c r="L47" s="3">
        <f t="shared" si="13"/>
        <v>6.3709222243111041</v>
      </c>
      <c r="N47" s="3">
        <f t="shared" si="16"/>
        <v>-2.5216945694239712E-5</v>
      </c>
      <c r="O47" s="3">
        <f t="shared" si="16"/>
        <v>-5.2575476887639638E-5</v>
      </c>
      <c r="P47" s="3">
        <f t="shared" si="16"/>
        <v>-3.3363676419462251E-4</v>
      </c>
      <c r="Q47" s="3">
        <f t="shared" si="16"/>
        <v>-3.7698632067950655E-4</v>
      </c>
      <c r="R47" s="3">
        <f t="shared" si="16"/>
        <v>-1.742861712457966E-3</v>
      </c>
      <c r="S47" s="3">
        <f t="shared" si="16"/>
        <v>-1.6280162270394527E-3</v>
      </c>
      <c r="T47" s="3">
        <f t="shared" si="16"/>
        <v>-6.0953591705743548E-3</v>
      </c>
      <c r="U47" s="3">
        <f t="shared" si="16"/>
        <v>-4.7345896322674719E-3</v>
      </c>
      <c r="V47" s="3">
        <f t="shared" si="16"/>
        <v>-1.3009385397447559E-2</v>
      </c>
      <c r="W47" s="3">
        <f t="shared" si="16"/>
        <v>-5.5479887485061496E-3</v>
      </c>
    </row>
    <row r="48" spans="2:23">
      <c r="B48">
        <f t="shared" si="15"/>
        <v>27</v>
      </c>
      <c r="C48" s="3">
        <f t="shared" si="11"/>
        <v>9.9999452467822056</v>
      </c>
      <c r="D48" s="3">
        <f t="shared" si="12"/>
        <v>9.9997583816026339</v>
      </c>
      <c r="E48" s="3">
        <f t="shared" si="12"/>
        <v>9.9991634288479112</v>
      </c>
      <c r="F48" s="3">
        <f t="shared" si="12"/>
        <v>9.997746703220443</v>
      </c>
      <c r="G48" s="3">
        <f t="shared" si="12"/>
        <v>9.9931768235951068</v>
      </c>
      <c r="H48" s="3">
        <f t="shared" si="12"/>
        <v>9.9799725933132439</v>
      </c>
      <c r="I48" s="3">
        <f t="shared" si="12"/>
        <v>9.9319137723016802</v>
      </c>
      <c r="J48" s="3">
        <f t="shared" si="12"/>
        <v>9.7576100974876958</v>
      </c>
      <c r="K48" s="3">
        <f t="shared" si="12"/>
        <v>9.0742899913196187</v>
      </c>
      <c r="L48" s="3">
        <f t="shared" si="13"/>
        <v>6.3795951479094022</v>
      </c>
      <c r="N48" s="3">
        <f t="shared" si="16"/>
        <v>-8.7625794797929757E-6</v>
      </c>
      <c r="O48" s="3">
        <f t="shared" si="16"/>
        <v>-8.6900909394671544E-5</v>
      </c>
      <c r="P48" s="3">
        <f t="shared" si="16"/>
        <v>-1.1745764564707883E-4</v>
      </c>
      <c r="Q48" s="3">
        <f t="shared" si="16"/>
        <v>-6.1548175384906756E-4</v>
      </c>
      <c r="R48" s="3">
        <f t="shared" si="16"/>
        <v>-6.2719230195185105E-4</v>
      </c>
      <c r="S48" s="3">
        <f t="shared" si="16"/>
        <v>-2.6133612040819543E-3</v>
      </c>
      <c r="T48" s="3">
        <f t="shared" si="16"/>
        <v>-2.2493309080857671E-3</v>
      </c>
      <c r="U48" s="3">
        <f t="shared" si="16"/>
        <v>-7.4781644159482852E-3</v>
      </c>
      <c r="V48" s="3">
        <f t="shared" si="16"/>
        <v>-4.8972694555153851E-3</v>
      </c>
      <c r="W48" s="3">
        <f t="shared" si="16"/>
        <v>-8.6729235982980768E-3</v>
      </c>
    </row>
    <row r="49" spans="2:23">
      <c r="B49">
        <f t="shared" si="15"/>
        <v>28</v>
      </c>
      <c r="C49" s="3">
        <f t="shared" si="11"/>
        <v>9.9999597302671059</v>
      </c>
      <c r="D49" s="3">
        <f t="shared" si="12"/>
        <v>9.9997888831953468</v>
      </c>
      <c r="E49" s="3">
        <f t="shared" si="12"/>
        <v>9.999356045926195</v>
      </c>
      <c r="F49" s="3">
        <f t="shared" si="12"/>
        <v>9.9979661077973496</v>
      </c>
      <c r="G49" s="3">
        <f t="shared" si="12"/>
        <v>9.9941918812390025</v>
      </c>
      <c r="H49" s="3">
        <f t="shared" si="12"/>
        <v>9.9809242133364222</v>
      </c>
      <c r="I49" s="3">
        <f t="shared" si="12"/>
        <v>9.935500094148134</v>
      </c>
      <c r="J49" s="3">
        <f t="shared" si="12"/>
        <v>9.7603890161052682</v>
      </c>
      <c r="K49" s="3">
        <f t="shared" si="12"/>
        <v>9.0820071075720357</v>
      </c>
      <c r="L49" s="3">
        <f t="shared" si="13"/>
        <v>6.3828599942130788</v>
      </c>
      <c r="N49" s="3">
        <f t="shared" si="16"/>
        <v>-1.4483484900296162E-5</v>
      </c>
      <c r="O49" s="3">
        <f t="shared" si="16"/>
        <v>-3.0501592712894876E-5</v>
      </c>
      <c r="P49" s="3">
        <f t="shared" si="16"/>
        <v>-1.9261707828377439E-4</v>
      </c>
      <c r="Q49" s="3">
        <f t="shared" si="16"/>
        <v>-2.1940457690661219E-4</v>
      </c>
      <c r="R49" s="3">
        <f t="shared" si="16"/>
        <v>-1.0150576438956449E-3</v>
      </c>
      <c r="S49" s="3">
        <f t="shared" si="16"/>
        <v>-9.5162002317827898E-4</v>
      </c>
      <c r="T49" s="3">
        <f t="shared" si="16"/>
        <v>-3.5863218464537994E-3</v>
      </c>
      <c r="U49" s="3">
        <f t="shared" si="16"/>
        <v>-2.7789186175724012E-3</v>
      </c>
      <c r="V49" s="3">
        <f t="shared" si="16"/>
        <v>-7.7171162524170001E-3</v>
      </c>
      <c r="W49" s="3">
        <f t="shared" si="16"/>
        <v>-3.2648463036766273E-3</v>
      </c>
    </row>
    <row r="50" spans="2:23">
      <c r="B50">
        <f t="shared" si="15"/>
        <v>29</v>
      </c>
      <c r="C50" s="3">
        <f t="shared" si="11"/>
        <v>9.9999648138658923</v>
      </c>
      <c r="D50" s="3">
        <f t="shared" si="12"/>
        <v>9.9998389933989245</v>
      </c>
      <c r="E50" s="3">
        <f t="shared" si="12"/>
        <v>9.9994243281157473</v>
      </c>
      <c r="F50" s="3">
        <f t="shared" si="12"/>
        <v>9.9983232129887565</v>
      </c>
      <c r="G50" s="3">
        <f t="shared" si="12"/>
        <v>9.9945577289051641</v>
      </c>
      <c r="H50" s="3">
        <f t="shared" si="12"/>
        <v>9.9824535238208281</v>
      </c>
      <c r="I50" s="3">
        <f t="shared" si="12"/>
        <v>9.9368171738901907</v>
      </c>
      <c r="J50" s="3">
        <f t="shared" si="12"/>
        <v>9.7648014968329129</v>
      </c>
      <c r="K50" s="3">
        <f t="shared" si="12"/>
        <v>9.0848832117268294</v>
      </c>
      <c r="L50" s="3">
        <f t="shared" si="13"/>
        <v>6.3880047383813574</v>
      </c>
      <c r="N50" s="3">
        <f t="shared" si="16"/>
        <v>-5.0835987863706578E-6</v>
      </c>
      <c r="O50" s="3">
        <f t="shared" si="16"/>
        <v>-5.011020357770235E-5</v>
      </c>
      <c r="P50" s="3">
        <f t="shared" si="16"/>
        <v>-6.8282189552348882E-5</v>
      </c>
      <c r="Q50" s="3">
        <f t="shared" si="16"/>
        <v>-3.5710519140685903E-4</v>
      </c>
      <c r="R50" s="3">
        <f t="shared" si="16"/>
        <v>-3.6584766616165609E-4</v>
      </c>
      <c r="S50" s="3">
        <f t="shared" si="16"/>
        <v>-1.5293104844058547E-3</v>
      </c>
      <c r="T50" s="3">
        <f t="shared" si="16"/>
        <v>-1.3170797420567482E-3</v>
      </c>
      <c r="U50" s="3">
        <f t="shared" si="16"/>
        <v>-4.4124807276446631E-3</v>
      </c>
      <c r="V50" s="3">
        <f t="shared" si="16"/>
        <v>-2.8761041547937793E-3</v>
      </c>
      <c r="W50" s="3">
        <f t="shared" si="16"/>
        <v>-5.1447441682785922E-3</v>
      </c>
    </row>
    <row r="51" spans="2:23">
      <c r="B51">
        <f t="shared" si="15"/>
        <v>30</v>
      </c>
      <c r="C51" s="3">
        <f t="shared" si="11"/>
        <v>9.9999731655664874</v>
      </c>
      <c r="D51" s="3">
        <f t="shared" si="12"/>
        <v>9.999856716715863</v>
      </c>
      <c r="E51" s="3">
        <f t="shared" si="12"/>
        <v>9.9995358373168912</v>
      </c>
      <c r="F51" s="3">
        <f t="shared" si="12"/>
        <v>9.99845100827363</v>
      </c>
      <c r="G51" s="3">
        <f t="shared" si="12"/>
        <v>9.9951492751551712</v>
      </c>
      <c r="H51" s="3">
        <f t="shared" si="12"/>
        <v>9.9830096179021695</v>
      </c>
      <c r="I51" s="3">
        <f t="shared" si="12"/>
        <v>9.9389231184232436</v>
      </c>
      <c r="J51" s="3">
        <f t="shared" si="12"/>
        <v>9.7664303814575195</v>
      </c>
      <c r="K51" s="3">
        <f t="shared" si="12"/>
        <v>9.089442145142602</v>
      </c>
      <c r="L51" s="3">
        <f t="shared" si="13"/>
        <v>6.3899221411512199</v>
      </c>
      <c r="N51" s="3">
        <f t="shared" si="16"/>
        <v>-8.3517005950994871E-6</v>
      </c>
      <c r="O51" s="3">
        <f t="shared" si="16"/>
        <v>-1.7723316938500489E-5</v>
      </c>
      <c r="P51" s="3">
        <f t="shared" si="16"/>
        <v>-1.1150920114388896E-4</v>
      </c>
      <c r="Q51" s="3">
        <f t="shared" si="16"/>
        <v>-1.2779528487349978E-4</v>
      </c>
      <c r="R51" s="3">
        <f t="shared" si="16"/>
        <v>-5.9154625000701344E-4</v>
      </c>
      <c r="S51" s="3">
        <f t="shared" si="16"/>
        <v>-5.5609408134138505E-4</v>
      </c>
      <c r="T51" s="3">
        <f t="shared" si="16"/>
        <v>-2.1059445330529059E-3</v>
      </c>
      <c r="U51" s="3">
        <f t="shared" si="16"/>
        <v>-1.6288846246066413E-3</v>
      </c>
      <c r="V51" s="3">
        <f t="shared" si="16"/>
        <v>-4.5589334157725148E-3</v>
      </c>
      <c r="W51" s="3">
        <f t="shared" si="16"/>
        <v>-1.9174027698625196E-3</v>
      </c>
    </row>
  </sheetData>
  <mergeCells count="1">
    <mergeCell ref="N1:O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DIF_1</vt:lpstr>
      <vt:lpstr>DIF_2</vt:lpstr>
      <vt:lpstr>KON-DIF_1</vt:lpstr>
      <vt:lpstr>KON-DIF_2-grubo</vt:lpstr>
      <vt:lpstr>KON-DIF_2-fino</vt:lpstr>
      <vt:lpstr>KON-DIF_2-grubo_UPWIND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2013-10-17T06:24:01Z</dcterms:created>
  <dcterms:modified xsi:type="dcterms:W3CDTF">2014-10-16T14:35:43Z</dcterms:modified>
</cp:coreProperties>
</file>