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\My Documents\FAX\NASTAVA\2019-20\TEP\Predavanja\5. predavanje\"/>
    </mc:Choice>
  </mc:AlternateContent>
  <xr:revisionPtr revIDLastSave="0" documentId="13_ncr:1_{FAA9C793-6F71-4A42-9F61-A6CBD577FFB1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1" state="hidden" r:id="rId1"/>
    <sheet name="Chart1" sheetId="4" r:id="rId2"/>
    <sheet name="Sheet2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6" i="1" l="1"/>
  <c r="F7" i="1" l="1"/>
  <c r="F8" i="1" l="1"/>
  <c r="F9" i="1" l="1"/>
  <c r="F10" i="1" l="1"/>
  <c r="F11" i="1" l="1"/>
  <c r="F12" i="1" l="1"/>
  <c r="F13" i="1" l="1"/>
  <c r="F14" i="1" l="1"/>
  <c r="F15" i="1" l="1"/>
  <c r="F16" i="1" l="1"/>
  <c r="F17" i="1" l="1"/>
  <c r="F18" i="1" l="1"/>
  <c r="F19" i="1" l="1"/>
  <c r="F20" i="1" l="1"/>
  <c r="F21" i="1" l="1"/>
  <c r="F22" i="1" l="1"/>
  <c r="F23" i="1" l="1"/>
  <c r="F24" i="1" l="1"/>
  <c r="C9" i="1" l="1"/>
  <c r="G4" i="1"/>
  <c r="H4" i="1" l="1"/>
  <c r="I4" i="1"/>
  <c r="K4" i="1"/>
  <c r="G5" i="1"/>
  <c r="G6" i="1"/>
  <c r="K6" i="1" l="1"/>
  <c r="I6" i="1"/>
  <c r="H5" i="1"/>
  <c r="K5" i="1"/>
  <c r="I5" i="1"/>
  <c r="H6" i="1"/>
  <c r="G7" i="1"/>
  <c r="K7" i="1" l="1"/>
  <c r="I7" i="1"/>
  <c r="G8" i="1"/>
  <c r="H7" i="1"/>
  <c r="K8" i="1" l="1"/>
  <c r="I8" i="1"/>
  <c r="G9" i="1"/>
  <c r="H8" i="1"/>
  <c r="K9" i="1" l="1"/>
  <c r="I9" i="1"/>
  <c r="G10" i="1"/>
  <c r="H9" i="1"/>
  <c r="K10" i="1" l="1"/>
  <c r="I10" i="1"/>
  <c r="G11" i="1"/>
  <c r="H10" i="1"/>
  <c r="K11" i="1" l="1"/>
  <c r="I11" i="1"/>
  <c r="G12" i="1"/>
  <c r="H11" i="1"/>
  <c r="K12" i="1" l="1"/>
  <c r="I12" i="1"/>
  <c r="G13" i="1"/>
  <c r="H12" i="1"/>
  <c r="K13" i="1" l="1"/>
  <c r="I13" i="1"/>
  <c r="G14" i="1"/>
  <c r="H13" i="1"/>
  <c r="K14" i="1" l="1"/>
  <c r="I14" i="1"/>
  <c r="H14" i="1"/>
  <c r="G15" i="1"/>
  <c r="K15" i="1" l="1"/>
  <c r="I15" i="1"/>
  <c r="H15" i="1"/>
  <c r="G16" i="1"/>
  <c r="K16" i="1" l="1"/>
  <c r="I16" i="1"/>
  <c r="H16" i="1"/>
  <c r="G17" i="1"/>
  <c r="K17" i="1" l="1"/>
  <c r="I17" i="1"/>
  <c r="H17" i="1"/>
  <c r="G18" i="1"/>
  <c r="K18" i="1" l="1"/>
  <c r="I18" i="1"/>
  <c r="H18" i="1"/>
  <c r="G19" i="1"/>
  <c r="K19" i="1" l="1"/>
  <c r="I19" i="1"/>
  <c r="H19" i="1"/>
  <c r="G20" i="1"/>
  <c r="K20" i="1" l="1"/>
  <c r="I20" i="1"/>
  <c r="H20" i="1"/>
  <c r="G21" i="1"/>
  <c r="K21" i="1" l="1"/>
  <c r="I21" i="1"/>
  <c r="H21" i="1"/>
  <c r="G22" i="1"/>
  <c r="K22" i="1" l="1"/>
  <c r="I22" i="1"/>
  <c r="H22" i="1"/>
  <c r="G23" i="1"/>
  <c r="K23" i="1" l="1"/>
  <c r="I23" i="1"/>
  <c r="H23" i="1"/>
  <c r="G24" i="1"/>
  <c r="K24" i="1" l="1"/>
  <c r="I24" i="1"/>
  <c r="I1" i="1" s="1"/>
  <c r="H24" i="1"/>
  <c r="H1" i="1" s="1"/>
  <c r="G1" i="1" l="1"/>
</calcChain>
</file>

<file path=xl/sharedStrings.xml><?xml version="1.0" encoding="utf-8"?>
<sst xmlns="http://schemas.openxmlformats.org/spreadsheetml/2006/main" count="9" uniqueCount="8">
  <si>
    <t>q</t>
  </si>
  <si>
    <t>c</t>
  </si>
  <si>
    <t>L</t>
  </si>
  <si>
    <t>x2</t>
  </si>
  <si>
    <t>x1</t>
  </si>
  <si>
    <t>točno</t>
  </si>
  <si>
    <t>približno</t>
  </si>
  <si>
    <t>sigma11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</si>
</sst>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0" fillId="0" borderId="0" xfId="0" applyNumberForma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Sheet1!$K$4:$K$24</c:f>
              <c:numCache>
                <c:formatCode>0.0</c:formatCode>
                <c:ptCount val="21"/>
                <c:pt idx="0">
                  <c:v>-1.0000024999999999</c:v>
                </c:pt>
                <c:pt idx="1">
                  <c:v>-0.99275182249999983</c:v>
                </c:pt>
                <c:pt idx="2">
                  <c:v>-0.97200127999999986</c:v>
                </c:pt>
                <c:pt idx="3">
                  <c:v>-0.93925085750000004</c:v>
                </c:pt>
                <c:pt idx="4">
                  <c:v>-0.89600053999999996</c:v>
                </c:pt>
                <c:pt idx="5">
                  <c:v>-0.8437503125000001</c:v>
                </c:pt>
                <c:pt idx="6">
                  <c:v>-0.78400015999999995</c:v>
                </c:pt>
                <c:pt idx="7">
                  <c:v>-0.71825006750000009</c:v>
                </c:pt>
                <c:pt idx="8">
                  <c:v>-0.64800002000000001</c:v>
                </c:pt>
                <c:pt idx="9">
                  <c:v>-0.57475000250000008</c:v>
                </c:pt>
                <c:pt idx="10">
                  <c:v>-0.5</c:v>
                </c:pt>
                <c:pt idx="11">
                  <c:v>-0.42524999750000009</c:v>
                </c:pt>
                <c:pt idx="12">
                  <c:v>-0.35199998000000005</c:v>
                </c:pt>
                <c:pt idx="13">
                  <c:v>-0.28174993250000008</c:v>
                </c:pt>
                <c:pt idx="14">
                  <c:v>-0.21599984000000003</c:v>
                </c:pt>
                <c:pt idx="15">
                  <c:v>-0.15624968750000001</c:v>
                </c:pt>
                <c:pt idx="16">
                  <c:v>-0.10399946000000007</c:v>
                </c:pt>
                <c:pt idx="17">
                  <c:v>-6.0749142500000047E-2</c:v>
                </c:pt>
                <c:pt idx="18">
                  <c:v>-2.7998720000000005E-2</c:v>
                </c:pt>
                <c:pt idx="19">
                  <c:v>-7.2481775000000359E-3</c:v>
                </c:pt>
                <c:pt idx="20">
                  <c:v>2.500000000016378E-6</c:v>
                </c:pt>
              </c:numCache>
            </c:numRef>
          </c:xVal>
          <c:yVal>
            <c:numRef>
              <c:f>Sheet1!$G$4:$G$24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 formatCode="0.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58-4C49-8C00-3F06A2311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01280"/>
        <c:axId val="44601856"/>
      </c:scatterChart>
      <c:valAx>
        <c:axId val="4460128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44601856"/>
        <c:crosses val="autoZero"/>
        <c:crossBetween val="midCat"/>
      </c:valAx>
      <c:valAx>
        <c:axId val="4460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6012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5.3718062067655954E-2"/>
          <c:y val="5.1400631078668532E-2"/>
          <c:w val="0.89036067366579164"/>
          <c:h val="0.88467463026278292"/>
        </c:manualLayout>
      </c:layout>
      <c:scatterChart>
        <c:scatterStyle val="smoothMarker"/>
        <c:varyColors val="0"/>
        <c:ser>
          <c:idx val="0"/>
          <c:order val="0"/>
          <c:tx>
            <c:v>točno rješenje po TE za visokostijeni nosač</c:v>
          </c:tx>
          <c:xVal>
            <c:numRef>
              <c:f>Sheet1!$H$4:$H$24</c:f>
              <c:numCache>
                <c:formatCode>0.0</c:formatCode>
                <c:ptCount val="21"/>
                <c:pt idx="0">
                  <c:v>-90.949999999999989</c:v>
                </c:pt>
                <c:pt idx="1">
                  <c:v>-81.769499999999994</c:v>
                </c:pt>
                <c:pt idx="2">
                  <c:v>-72.616</c:v>
                </c:pt>
                <c:pt idx="3">
                  <c:v>-63.486499999999999</c:v>
                </c:pt>
                <c:pt idx="4">
                  <c:v>-54.378</c:v>
                </c:pt>
                <c:pt idx="5">
                  <c:v>-45.287500000000001</c:v>
                </c:pt>
                <c:pt idx="6">
                  <c:v>-36.21200000000001</c:v>
                </c:pt>
                <c:pt idx="7">
                  <c:v>-27.148500000000013</c:v>
                </c:pt>
                <c:pt idx="8">
                  <c:v>-18.094000000000012</c:v>
                </c:pt>
                <c:pt idx="9">
                  <c:v>-9.045500000000013</c:v>
                </c:pt>
                <c:pt idx="10">
                  <c:v>-1.2552459072168175E-14</c:v>
                </c:pt>
                <c:pt idx="11">
                  <c:v>9.0454999999999881</c:v>
                </c:pt>
                <c:pt idx="12">
                  <c:v>18.093999999999987</c:v>
                </c:pt>
                <c:pt idx="13">
                  <c:v>27.148499999999984</c:v>
                </c:pt>
                <c:pt idx="14">
                  <c:v>36.211999999999982</c:v>
                </c:pt>
                <c:pt idx="15">
                  <c:v>45.287499999999987</c:v>
                </c:pt>
                <c:pt idx="16">
                  <c:v>54.377999999999979</c:v>
                </c:pt>
                <c:pt idx="17">
                  <c:v>63.486499999999978</c:v>
                </c:pt>
                <c:pt idx="18">
                  <c:v>72.615999999999971</c:v>
                </c:pt>
                <c:pt idx="19">
                  <c:v>81.769499999999979</c:v>
                </c:pt>
                <c:pt idx="20">
                  <c:v>90.949999999999974</c:v>
                </c:pt>
              </c:numCache>
            </c:numRef>
          </c:xVal>
          <c:yVal>
            <c:numRef>
              <c:f>Sheet1!$G$4:$G$24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 formatCode="0.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43-4E8E-8E28-D7F30ECA3C38}"/>
            </c:ext>
          </c:extLst>
        </c:ser>
        <c:ser>
          <c:idx val="1"/>
          <c:order val="1"/>
          <c:tx>
            <c:v>Približno rješenje prema OM</c:v>
          </c:tx>
          <c:xVal>
            <c:numRef>
              <c:f>Sheet1!$I$4:$I$24</c:f>
              <c:numCache>
                <c:formatCode>0.0</c:formatCode>
                <c:ptCount val="21"/>
                <c:pt idx="0">
                  <c:v>-90.75</c:v>
                </c:pt>
                <c:pt idx="1">
                  <c:v>-81.674999999999997</c:v>
                </c:pt>
                <c:pt idx="2">
                  <c:v>-72.600000000000009</c:v>
                </c:pt>
                <c:pt idx="3">
                  <c:v>-63.525000000000006</c:v>
                </c:pt>
                <c:pt idx="4">
                  <c:v>-54.45000000000001</c:v>
                </c:pt>
                <c:pt idx="5">
                  <c:v>-45.375000000000007</c:v>
                </c:pt>
                <c:pt idx="6">
                  <c:v>-36.300000000000011</c:v>
                </c:pt>
                <c:pt idx="7">
                  <c:v>-27.225000000000016</c:v>
                </c:pt>
                <c:pt idx="8">
                  <c:v>-18.150000000000013</c:v>
                </c:pt>
                <c:pt idx="9">
                  <c:v>-9.0750000000000135</c:v>
                </c:pt>
                <c:pt idx="10">
                  <c:v>-1.259409243559162E-14</c:v>
                </c:pt>
                <c:pt idx="11">
                  <c:v>9.0749999999999886</c:v>
                </c:pt>
                <c:pt idx="12">
                  <c:v>18.149999999999988</c:v>
                </c:pt>
                <c:pt idx="13">
                  <c:v>27.224999999999987</c:v>
                </c:pt>
                <c:pt idx="14">
                  <c:v>36.29999999999999</c:v>
                </c:pt>
                <c:pt idx="15">
                  <c:v>45.374999999999993</c:v>
                </c:pt>
                <c:pt idx="16">
                  <c:v>54.449999999999989</c:v>
                </c:pt>
                <c:pt idx="17">
                  <c:v>63.524999999999984</c:v>
                </c:pt>
                <c:pt idx="18">
                  <c:v>72.59999999999998</c:v>
                </c:pt>
                <c:pt idx="19">
                  <c:v>81.674999999999983</c:v>
                </c:pt>
                <c:pt idx="20">
                  <c:v>90.749999999999986</c:v>
                </c:pt>
              </c:numCache>
            </c:numRef>
          </c:xVal>
          <c:yVal>
            <c:numRef>
              <c:f>Sheet1!$G$4:$G$24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 formatCode="0.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43-4E8E-8E28-D7F30ECA3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65888"/>
        <c:axId val="44966464"/>
      </c:scatterChart>
      <c:valAx>
        <c:axId val="449658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hr-HR" sz="1800" b="0">
                    <a:latin typeface="Arial" panose="020B0604020202020204" pitchFamily="34" charset="0"/>
                    <a:cs typeface="Arial" panose="020B0604020202020204" pitchFamily="34" charset="0"/>
                  </a:rPr>
                  <a:t>Naprezanje</a:t>
                </a:r>
              </a:p>
            </c:rich>
          </c:tx>
          <c:layout>
            <c:manualLayout>
              <c:xMode val="edge"/>
              <c:yMode val="edge"/>
              <c:x val="0.43202494889844906"/>
              <c:y val="0.9485995332818556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44966464"/>
        <c:crosses val="autoZero"/>
        <c:crossBetween val="midCat"/>
      </c:valAx>
      <c:valAx>
        <c:axId val="4496646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hr-HR" sz="1800" b="0">
                    <a:latin typeface="Arial" panose="020B0604020202020204" pitchFamily="34" charset="0"/>
                    <a:cs typeface="Arial" panose="020B0604020202020204" pitchFamily="34" charset="0"/>
                  </a:rPr>
                  <a:t>Visina nosača</a:t>
                </a:r>
              </a:p>
            </c:rich>
          </c:tx>
          <c:layout>
            <c:manualLayout>
              <c:xMode val="edge"/>
              <c:yMode val="edge"/>
              <c:x val="4.3345027189719719E-3"/>
              <c:y val="0.416337863438100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44965888"/>
        <c:crosses val="autoZero"/>
        <c:crossBetween val="midCat"/>
        <c:majorUnit val="0.2"/>
      </c:valAx>
    </c:plotArea>
    <c:legend>
      <c:legendPos val="r"/>
      <c:layout>
        <c:manualLayout>
          <c:xMode val="edge"/>
          <c:yMode val="edge"/>
          <c:x val="7.1374431938520888E-2"/>
          <c:y val="5.8293055420124557E-2"/>
          <c:w val="0.20834434157268802"/>
          <c:h val="0.18750494140156596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400"/>
          </a:pPr>
          <a:endParaRPr lang="sr-Latn-R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15" workbookViewId="0"/>
  </sheetViews>
  <sheetProtection password="ED4F" content="1" objects="1"/>
  <pageMargins left="0.7" right="0.7" top="0.75" bottom="0.75" header="0.3" footer="0.3"/>
  <drawing r:id="rId1"/>
  <legacy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11</xdr:row>
      <xdr:rowOff>9525</xdr:rowOff>
    </xdr:from>
    <xdr:to>
      <xdr:col>16</xdr:col>
      <xdr:colOff>144404</xdr:colOff>
      <xdr:row>12</xdr:row>
      <xdr:rowOff>144103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305925" y="2105025"/>
          <a:ext cx="592079" cy="32507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hr-HR" sz="1100"/>
        </a:p>
      </xdr:txBody>
    </xdr:sp>
    <xdr:clientData/>
  </xdr:twoCellAnchor>
  <xdr:twoCellAnchor>
    <xdr:from>
      <xdr:col>11</xdr:col>
      <xdr:colOff>228600</xdr:colOff>
      <xdr:row>3</xdr:row>
      <xdr:rowOff>176212</xdr:rowOff>
    </xdr:from>
    <xdr:to>
      <xdr:col>18</xdr:col>
      <xdr:colOff>533400</xdr:colOff>
      <xdr:row>18</xdr:row>
      <xdr:rowOff>61912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0.06652</cdr:x>
      <cdr:y>0.34451</cdr:y>
    </cdr:from>
    <cdr:to>
      <cdr:x>0.21792</cdr:x>
      <cdr:y>0.40557</cdr:y>
    </cdr:to>
    <cdr:sp macro="" textlink="">
      <cdr:nvSpPr>
        <cdr:cNvPr id="2" name="TextBox 8"/>
        <cdr:cNvSpPr txBox="1"/>
      </cdr:nvSpPr>
      <cdr:spPr>
        <a:xfrm xmlns:a="http://schemas.openxmlformats.org/drawingml/2006/main">
          <a:off x="619347" y="2096091"/>
          <a:ext cx="1409701" cy="3714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400"/>
            <a:t>odstupanje (%)=</a:t>
          </a:r>
        </a:p>
      </cdr:txBody>
    </cdr:sp>
  </cdr:relSizeAnchor>
  <cdr:relSizeAnchor xmlns:cdr="http://schemas.openxmlformats.org/drawingml/2006/chartDrawing">
    <cdr:from>
      <cdr:x>0.20872</cdr:x>
      <cdr:y>0.34451</cdr:y>
    </cdr:from>
    <cdr:to>
      <cdr:x>0.29267</cdr:x>
      <cdr:y>0.39618</cdr:y>
    </cdr:to>
    <cdr:sp macro="" textlink="Sheet1!$G$1">
      <cdr:nvSpPr>
        <cdr:cNvPr id="3" name="TextBox 9"/>
        <cdr:cNvSpPr txBox="1"/>
      </cdr:nvSpPr>
      <cdr:spPr>
        <a:xfrm xmlns:a="http://schemas.openxmlformats.org/drawingml/2006/main">
          <a:off x="1943323" y="2096091"/>
          <a:ext cx="78165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DBB8F74-C3D3-435E-885C-FAEAB53F1C51}" type="TxLink">
            <a:rPr lang="en-US" sz="1400" b="1" i="0" u="none" strike="noStrike">
              <a:solidFill>
                <a:srgbClr val="FF0000"/>
              </a:solidFill>
              <a:latin typeface="Calibri"/>
            </a:rPr>
            <a:pPr/>
            <a:t>0,22%</a:t>
          </a:fld>
          <a:endParaRPr lang="hr-HR" sz="24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0.08793</cdr:x>
      <cdr:y>0.26563</cdr:y>
    </cdr:from>
    <cdr:to>
      <cdr:x>0.15385</cdr:x>
      <cdr:y>0.32669</cdr:y>
    </cdr:to>
    <cdr:sp macro="" textlink="">
      <cdr:nvSpPr>
        <cdr:cNvPr id="7" name="TextBox 8"/>
        <cdr:cNvSpPr txBox="1"/>
      </cdr:nvSpPr>
      <cdr:spPr>
        <a:xfrm xmlns:a="http://schemas.openxmlformats.org/drawingml/2006/main">
          <a:off x="818708" y="1616149"/>
          <a:ext cx="613734" cy="3714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400"/>
            <a:t>c/L=</a:t>
          </a:r>
        </a:p>
      </cdr:txBody>
    </cdr:sp>
  </cdr:relSizeAnchor>
  <cdr:relSizeAnchor xmlns:cdr="http://schemas.openxmlformats.org/drawingml/2006/chartDrawing">
    <cdr:from>
      <cdr:x>0.12917</cdr:x>
      <cdr:y>0.26442</cdr:y>
    </cdr:from>
    <cdr:to>
      <cdr:x>0.18748</cdr:x>
      <cdr:y>0.30669</cdr:y>
    </cdr:to>
    <cdr:sp macro="" textlink="Sheet1!$E$5">
      <cdr:nvSpPr>
        <cdr:cNvPr id="4" name="TextBox 2"/>
        <cdr:cNvSpPr txBox="1"/>
      </cdr:nvSpPr>
      <cdr:spPr>
        <a:xfrm xmlns:a="http://schemas.openxmlformats.org/drawingml/2006/main">
          <a:off x="1202661" y="1608765"/>
          <a:ext cx="5429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8F3769C0-EFA4-4463-A675-C71797D71180}" type="TxLink">
            <a:rPr lang="en-US" sz="1400" b="0" i="0" u="none" strike="noStrike">
              <a:solidFill>
                <a:srgbClr val="000000"/>
              </a:solidFill>
              <a:latin typeface="Calibri"/>
            </a:rPr>
            <a:pPr/>
            <a:t>1</a:t>
          </a:fld>
          <a:endParaRPr lang="hr-HR" sz="2400"/>
        </a:p>
      </cdr:txBody>
    </cdr:sp>
  </cdr:relSizeAnchor>
  <cdr:relSizeAnchor xmlns:cdr="http://schemas.openxmlformats.org/drawingml/2006/chartDrawing">
    <cdr:from>
      <cdr:x>0.1527</cdr:x>
      <cdr:y>0.26442</cdr:y>
    </cdr:from>
    <cdr:to>
      <cdr:x>0.21101</cdr:x>
      <cdr:y>0.30669</cdr:y>
    </cdr:to>
    <cdr:sp macro="" textlink="Sheet1!$E$6">
      <cdr:nvSpPr>
        <cdr:cNvPr id="5" name="TextBox 10"/>
        <cdr:cNvSpPr txBox="1"/>
      </cdr:nvSpPr>
      <cdr:spPr>
        <a:xfrm xmlns:a="http://schemas.openxmlformats.org/drawingml/2006/main">
          <a:off x="1421736" y="1608765"/>
          <a:ext cx="5429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A422060-CE5D-4279-B276-2229C6594C0C}" type="TxLink">
            <a:rPr lang="en-US" sz="1400" b="0" i="0" u="none" strike="noStrike">
              <a:solidFill>
                <a:srgbClr val="000000"/>
              </a:solidFill>
              <a:latin typeface="Calibri"/>
            </a:rPr>
            <a:pPr/>
            <a:t>11</a:t>
          </a:fld>
          <a:endParaRPr lang="hr-HR" sz="2400"/>
        </a:p>
      </cdr:txBody>
    </cdr:sp>
  </cdr:relSizeAnchor>
  <cdr:relSizeAnchor xmlns:cdr="http://schemas.openxmlformats.org/drawingml/2006/chartDrawing">
    <cdr:from>
      <cdr:x>0.1467</cdr:x>
      <cdr:y>0.27046</cdr:y>
    </cdr:from>
    <cdr:to>
      <cdr:x>0.16483</cdr:x>
      <cdr:y>0.31161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C6A3630-BBE8-4CD4-B1CC-46BC3C7E292A}"/>
            </a:ext>
          </a:extLst>
        </cdr:cNvPr>
        <cdr:cNvCxnSpPr/>
      </cdr:nvCxnSpPr>
      <cdr:spPr>
        <a:xfrm xmlns:a="http://schemas.openxmlformats.org/drawingml/2006/main" flipH="1">
          <a:off x="1365947" y="1645504"/>
          <a:ext cx="168728" cy="25037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0.54926</cdr:x>
      <cdr:y>0.44884</cdr:y>
    </cdr:from>
    <cdr:to>
      <cdr:x>0.9287</cdr:x>
      <cdr:y>0.92404</cdr:y>
    </cdr:to>
    <cdr:pic>
      <cdr:nvPicPr>
        <cdr:cNvPr id="4099" name="Object 2">
          <a:extLst xmlns:a="http://schemas.openxmlformats.org/drawingml/2006/main">
            <a:ext uri="{FF2B5EF4-FFF2-40B4-BE49-F238E27FC236}">
              <a16:creationId xmlns:a16="http://schemas.microsoft.com/office/drawing/2014/main" id="{8722F56B-95B6-426B-92E5-CC749F05A8E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r="24863"/>
        <a:stretch xmlns:a="http://schemas.openxmlformats.org/drawingml/2006/main"/>
      </cdr:blipFill>
      <cdr:spPr bwMode="auto">
        <a:xfrm xmlns:a="http://schemas.openxmlformats.org/drawingml/2006/main">
          <a:off x="5108870" y="2724978"/>
          <a:ext cx="3529312" cy="288500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0.37273</cdr:x>
      <cdr:y>0.24368</cdr:y>
    </cdr:from>
    <cdr:to>
      <cdr:x>0.41454</cdr:x>
      <cdr:y>0.28452</cdr:y>
    </cdr:to>
    <cdr:sp macro="" textlink="Sheet1!$F$4">
      <cdr:nvSpPr>
        <cdr:cNvPr id="8" name="TextBox 7"/>
        <cdr:cNvSpPr txBox="1"/>
      </cdr:nvSpPr>
      <cdr:spPr>
        <a:xfrm xmlns:a="http://schemas.openxmlformats.org/drawingml/2006/main">
          <a:off x="3470412" y="1482588"/>
          <a:ext cx="389283" cy="24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5C04C8E-5592-462A-BBDE-DECE6560E631}" type="TxLink">
            <a:rPr lang="en-US" sz="14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hr-HR" sz="1400"/>
        </a:p>
      </cdr:txBody>
    </cdr:sp>
  </cdr:relSizeAnchor>
  <cdr:relSizeAnchor xmlns:cdr="http://schemas.openxmlformats.org/drawingml/2006/chartDrawing">
    <cdr:from>
      <cdr:x>0.28555</cdr:x>
      <cdr:y>0.00953</cdr:y>
    </cdr:from>
    <cdr:to>
      <cdr:x>0.40208</cdr:x>
      <cdr:y>0.04629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658717" y="57979"/>
          <a:ext cx="1085022" cy="223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r-HR" sz="1400"/>
            <a:t>RASPON   L=</a:t>
          </a:r>
        </a:p>
      </cdr:txBody>
    </cdr:sp>
  </cdr:relSizeAnchor>
  <cdr:relSizeAnchor xmlns:cdr="http://schemas.openxmlformats.org/drawingml/2006/chartDrawing">
    <cdr:from>
      <cdr:x>0.24107</cdr:x>
      <cdr:y>0.24522</cdr:y>
    </cdr:from>
    <cdr:to>
      <cdr:x>0.38975</cdr:x>
      <cdr:y>0.28198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244587" y="1491973"/>
          <a:ext cx="1384300" cy="223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400"/>
            <a:t>POLOŽAJ PO X</a:t>
          </a:r>
          <a:r>
            <a:rPr lang="hr-HR" sz="1400" baseline="-25000"/>
            <a:t>1</a:t>
          </a:r>
          <a:r>
            <a:rPr lang="hr-HR" sz="1400" baseline="0"/>
            <a:t>=</a:t>
          </a:r>
        </a:p>
      </cdr:txBody>
    </cdr:sp>
  </cdr:relSizeAnchor>
  <cdr:relSizeAnchor xmlns:cdr="http://schemas.openxmlformats.org/drawingml/2006/chartDrawing">
    <cdr:from>
      <cdr:x>0.38797</cdr:x>
      <cdr:y>0.01516</cdr:y>
    </cdr:from>
    <cdr:to>
      <cdr:x>0.42978</cdr:x>
      <cdr:y>0.056</cdr:y>
    </cdr:to>
    <cdr:sp macro="" textlink="Sheet1!$E$6">
      <cdr:nvSpPr>
        <cdr:cNvPr id="12" name="TextBox 1"/>
        <cdr:cNvSpPr txBox="1"/>
      </cdr:nvSpPr>
      <cdr:spPr>
        <a:xfrm xmlns:a="http://schemas.openxmlformats.org/drawingml/2006/main">
          <a:off x="3612321" y="92213"/>
          <a:ext cx="389283" cy="24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2CD8122-DD82-4398-9A54-1C8B0B7C0A58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11</a:t>
          </a:fld>
          <a:endParaRPr lang="hr-HR" sz="14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N24"/>
  <sheetViews>
    <sheetView zoomScaleNormal="100" workbookViewId="0">
      <selection activeCell="C9" sqref="C9"/>
    </sheetView>
  </sheetViews>
  <sheetFormatPr defaultRowHeight="15" x14ac:dyDescent="0.25"/>
  <cols>
    <col min="5" max="5" width="9.140625" style="1"/>
    <col min="6" max="10" width="9.140625" style="2"/>
    <col min="11" max="11" width="9.140625" style="1"/>
    <col min="12" max="14" width="9.140625" style="2"/>
  </cols>
  <sheetData>
    <row r="1" spans="3:14" x14ac:dyDescent="0.25">
      <c r="G1" s="4">
        <f>1-I1/H1</f>
        <v>2.1990104452994652E-3</v>
      </c>
      <c r="H1" s="3">
        <f>MAX(H4:H24)</f>
        <v>90.949999999999974</v>
      </c>
      <c r="I1" s="3">
        <f>MAX(I4:I24)</f>
        <v>90.749999999999986</v>
      </c>
      <c r="J1" s="3"/>
    </row>
    <row r="2" spans="3:14" x14ac:dyDescent="0.25">
      <c r="H2" s="2" t="s">
        <v>5</v>
      </c>
      <c r="I2" s="2" t="s">
        <v>6</v>
      </c>
    </row>
    <row r="3" spans="3:14" x14ac:dyDescent="0.25">
      <c r="F3" s="2" t="s">
        <v>4</v>
      </c>
      <c r="G3" s="2" t="s">
        <v>3</v>
      </c>
      <c r="H3" s="2" t="s">
        <v>7</v>
      </c>
      <c r="I3" s="2" t="s">
        <v>7</v>
      </c>
    </row>
    <row r="4" spans="3:14" x14ac:dyDescent="0.25">
      <c r="D4" s="1" t="s">
        <v>0</v>
      </c>
      <c r="E4" s="1">
        <v>1</v>
      </c>
      <c r="F4" s="2">
        <v>0</v>
      </c>
      <c r="G4" s="2">
        <f>E5*-1</f>
        <v>-1</v>
      </c>
      <c r="H4" s="3">
        <f t="shared" ref="H4:H24" si="0">-3*$E$4/(4*$E$5^3)*($F4^2*$G4-2*$G4^3/3)+3*$E$4/(4*$E$5)*($E$6^2/$E$5^2-2/5)*$G4</f>
        <v>-90.949999999999989</v>
      </c>
      <c r="I4" s="3">
        <f>-3*$E$4/(4*$E$5^3)*($F4^2*$G4)+3*$E$4/(4*$E$5)*($E$6^2/$E$5^2)*$G4</f>
        <v>-90.75</v>
      </c>
      <c r="J4" s="3"/>
      <c r="K4" s="6">
        <f>-$E$4*3/(4*$E$5^3)*(0.33333*G4^3-$E$5^2*G4+2/3*$E$5^3)</f>
        <v>-1.0000024999999999</v>
      </c>
      <c r="N4" s="3"/>
    </row>
    <row r="5" spans="3:14" x14ac:dyDescent="0.25">
      <c r="D5" s="1" t="s">
        <v>1</v>
      </c>
      <c r="E5" s="1">
        <v>1</v>
      </c>
      <c r="F5" s="2">
        <f>F4</f>
        <v>0</v>
      </c>
      <c r="G5" s="2">
        <f>G4+$E$5/10</f>
        <v>-0.9</v>
      </c>
      <c r="H5" s="3">
        <f t="shared" si="0"/>
        <v>-81.769499999999994</v>
      </c>
      <c r="I5" s="3">
        <f t="shared" ref="I5:I24" si="1">-3*$E$4/(4*$E$5^3)*($F5^2*$G5)+3*$E$4/(4*$E$5)*($E$6^2/$E$5^2)*$G5</f>
        <v>-81.674999999999997</v>
      </c>
      <c r="J5" s="3"/>
      <c r="K5" s="6">
        <f t="shared" ref="K5:K24" si="2">-$E$4*3/(4*$E$5^3)*(0.33333*G5^3-$E$5^2*G5+2/3*$E$5^3)</f>
        <v>-0.99275182249999983</v>
      </c>
      <c r="N5" s="3"/>
    </row>
    <row r="6" spans="3:14" x14ac:dyDescent="0.25">
      <c r="D6" s="1" t="s">
        <v>2</v>
      </c>
      <c r="E6" s="1">
        <v>11</v>
      </c>
      <c r="F6" s="2">
        <f t="shared" ref="F6:F24" si="3">F5</f>
        <v>0</v>
      </c>
      <c r="G6" s="2">
        <f t="shared" ref="G6:G24" si="4">G5+$E$5/10</f>
        <v>-0.8</v>
      </c>
      <c r="H6" s="3">
        <f t="shared" si="0"/>
        <v>-72.616</v>
      </c>
      <c r="I6" s="3">
        <f t="shared" si="1"/>
        <v>-72.600000000000009</v>
      </c>
      <c r="J6" s="3"/>
      <c r="K6" s="6">
        <f t="shared" si="2"/>
        <v>-0.97200127999999986</v>
      </c>
      <c r="N6" s="3"/>
    </row>
    <row r="7" spans="3:14" x14ac:dyDescent="0.25">
      <c r="D7" s="1"/>
      <c r="F7" s="2">
        <f t="shared" si="3"/>
        <v>0</v>
      </c>
      <c r="G7" s="2">
        <f t="shared" si="4"/>
        <v>-0.70000000000000007</v>
      </c>
      <c r="H7" s="3">
        <f t="shared" si="0"/>
        <v>-63.486499999999999</v>
      </c>
      <c r="I7" s="3">
        <f t="shared" si="1"/>
        <v>-63.525000000000006</v>
      </c>
      <c r="J7" s="3"/>
      <c r="K7" s="6">
        <f t="shared" si="2"/>
        <v>-0.93925085750000004</v>
      </c>
      <c r="N7" s="3"/>
    </row>
    <row r="8" spans="3:14" x14ac:dyDescent="0.25">
      <c r="F8" s="2">
        <f t="shared" si="3"/>
        <v>0</v>
      </c>
      <c r="G8" s="2">
        <f t="shared" si="4"/>
        <v>-0.60000000000000009</v>
      </c>
      <c r="H8" s="3">
        <f t="shared" si="0"/>
        <v>-54.378</v>
      </c>
      <c r="I8" s="3">
        <f t="shared" si="1"/>
        <v>-54.45000000000001</v>
      </c>
      <c r="J8" s="3"/>
      <c r="K8" s="6">
        <f t="shared" si="2"/>
        <v>-0.89600053999999996</v>
      </c>
      <c r="N8" s="3"/>
    </row>
    <row r="9" spans="3:14" x14ac:dyDescent="0.25">
      <c r="C9" s="5">
        <f>E5/E6</f>
        <v>9.0909090909090912E-2</v>
      </c>
      <c r="F9" s="2">
        <f t="shared" si="3"/>
        <v>0</v>
      </c>
      <c r="G9" s="2">
        <f t="shared" si="4"/>
        <v>-0.50000000000000011</v>
      </c>
      <c r="H9" s="3">
        <f t="shared" si="0"/>
        <v>-45.287500000000001</v>
      </c>
      <c r="I9" s="3">
        <f t="shared" si="1"/>
        <v>-45.375000000000007</v>
      </c>
      <c r="J9" s="3"/>
      <c r="K9" s="6">
        <f t="shared" si="2"/>
        <v>-0.8437503125000001</v>
      </c>
      <c r="N9" s="3"/>
    </row>
    <row r="10" spans="3:14" x14ac:dyDescent="0.25">
      <c r="F10" s="2">
        <f t="shared" si="3"/>
        <v>0</v>
      </c>
      <c r="G10" s="2">
        <f t="shared" si="4"/>
        <v>-0.40000000000000013</v>
      </c>
      <c r="H10" s="3">
        <f t="shared" si="0"/>
        <v>-36.21200000000001</v>
      </c>
      <c r="I10" s="3">
        <f t="shared" si="1"/>
        <v>-36.300000000000011</v>
      </c>
      <c r="J10" s="3"/>
      <c r="K10" s="6">
        <f t="shared" si="2"/>
        <v>-0.78400015999999995</v>
      </c>
      <c r="N10" s="3"/>
    </row>
    <row r="11" spans="3:14" x14ac:dyDescent="0.25">
      <c r="F11" s="2">
        <f t="shared" si="3"/>
        <v>0</v>
      </c>
      <c r="G11" s="2">
        <f t="shared" si="4"/>
        <v>-0.30000000000000016</v>
      </c>
      <c r="H11" s="3">
        <f t="shared" si="0"/>
        <v>-27.148500000000013</v>
      </c>
      <c r="I11" s="3">
        <f t="shared" si="1"/>
        <v>-27.225000000000016</v>
      </c>
      <c r="J11" s="3"/>
      <c r="K11" s="6">
        <f t="shared" si="2"/>
        <v>-0.71825006750000009</v>
      </c>
      <c r="N11" s="3"/>
    </row>
    <row r="12" spans="3:14" x14ac:dyDescent="0.25">
      <c r="F12" s="2">
        <f t="shared" si="3"/>
        <v>0</v>
      </c>
      <c r="G12" s="2">
        <f t="shared" si="4"/>
        <v>-0.20000000000000015</v>
      </c>
      <c r="H12" s="3">
        <f t="shared" si="0"/>
        <v>-18.094000000000012</v>
      </c>
      <c r="I12" s="3">
        <f t="shared" si="1"/>
        <v>-18.150000000000013</v>
      </c>
      <c r="J12" s="3"/>
      <c r="K12" s="6">
        <f t="shared" si="2"/>
        <v>-0.64800002000000001</v>
      </c>
      <c r="N12" s="3"/>
    </row>
    <row r="13" spans="3:14" x14ac:dyDescent="0.25">
      <c r="F13" s="2">
        <f t="shared" si="3"/>
        <v>0</v>
      </c>
      <c r="G13" s="2">
        <f t="shared" si="4"/>
        <v>-0.10000000000000014</v>
      </c>
      <c r="H13" s="3">
        <f t="shared" si="0"/>
        <v>-9.045500000000013</v>
      </c>
      <c r="I13" s="3">
        <f t="shared" si="1"/>
        <v>-9.0750000000000135</v>
      </c>
      <c r="J13" s="3"/>
      <c r="K13" s="6">
        <f t="shared" si="2"/>
        <v>-0.57475000250000008</v>
      </c>
      <c r="N13" s="3"/>
    </row>
    <row r="14" spans="3:14" x14ac:dyDescent="0.25">
      <c r="F14" s="2">
        <f t="shared" si="3"/>
        <v>0</v>
      </c>
      <c r="G14" s="3">
        <f t="shared" si="4"/>
        <v>-1.3877787807814457E-16</v>
      </c>
      <c r="H14" s="3">
        <f t="shared" si="0"/>
        <v>-1.2552459072168175E-14</v>
      </c>
      <c r="I14" s="3">
        <f t="shared" si="1"/>
        <v>-1.259409243559162E-14</v>
      </c>
      <c r="J14" s="3"/>
      <c r="K14" s="6">
        <f t="shared" si="2"/>
        <v>-0.5</v>
      </c>
      <c r="M14" s="3"/>
      <c r="N14" s="3"/>
    </row>
    <row r="15" spans="3:14" x14ac:dyDescent="0.25">
      <c r="F15" s="2">
        <f t="shared" si="3"/>
        <v>0</v>
      </c>
      <c r="G15" s="2">
        <f t="shared" si="4"/>
        <v>9.9999999999999867E-2</v>
      </c>
      <c r="H15" s="3">
        <f t="shared" si="0"/>
        <v>9.0454999999999881</v>
      </c>
      <c r="I15" s="3">
        <f t="shared" si="1"/>
        <v>9.0749999999999886</v>
      </c>
      <c r="J15" s="3"/>
      <c r="K15" s="6">
        <f t="shared" si="2"/>
        <v>-0.42524999750000009</v>
      </c>
      <c r="N15" s="3"/>
    </row>
    <row r="16" spans="3:14" x14ac:dyDescent="0.25">
      <c r="F16" s="2">
        <f t="shared" si="3"/>
        <v>0</v>
      </c>
      <c r="G16" s="2">
        <f t="shared" si="4"/>
        <v>0.19999999999999987</v>
      </c>
      <c r="H16" s="3">
        <f t="shared" si="0"/>
        <v>18.093999999999987</v>
      </c>
      <c r="I16" s="3">
        <f t="shared" si="1"/>
        <v>18.149999999999988</v>
      </c>
      <c r="J16" s="3"/>
      <c r="K16" s="6">
        <f t="shared" si="2"/>
        <v>-0.35199998000000005</v>
      </c>
      <c r="N16" s="3"/>
    </row>
    <row r="17" spans="6:14" x14ac:dyDescent="0.25">
      <c r="F17" s="2">
        <f t="shared" si="3"/>
        <v>0</v>
      </c>
      <c r="G17" s="2">
        <f t="shared" si="4"/>
        <v>0.29999999999999988</v>
      </c>
      <c r="H17" s="3">
        <f t="shared" si="0"/>
        <v>27.148499999999984</v>
      </c>
      <c r="I17" s="3">
        <f t="shared" si="1"/>
        <v>27.224999999999987</v>
      </c>
      <c r="J17" s="3"/>
      <c r="K17" s="6">
        <f t="shared" si="2"/>
        <v>-0.28174993250000008</v>
      </c>
      <c r="N17" s="3"/>
    </row>
    <row r="18" spans="6:14" x14ac:dyDescent="0.25">
      <c r="F18" s="2">
        <f t="shared" si="3"/>
        <v>0</v>
      </c>
      <c r="G18" s="2">
        <f t="shared" si="4"/>
        <v>0.39999999999999991</v>
      </c>
      <c r="H18" s="3">
        <f t="shared" si="0"/>
        <v>36.211999999999982</v>
      </c>
      <c r="I18" s="3">
        <f t="shared" si="1"/>
        <v>36.29999999999999</v>
      </c>
      <c r="J18" s="3"/>
      <c r="K18" s="6">
        <f t="shared" si="2"/>
        <v>-0.21599984000000003</v>
      </c>
      <c r="N18" s="3"/>
    </row>
    <row r="19" spans="6:14" x14ac:dyDescent="0.25">
      <c r="F19" s="2">
        <f t="shared" si="3"/>
        <v>0</v>
      </c>
      <c r="G19" s="2">
        <f t="shared" si="4"/>
        <v>0.49999999999999989</v>
      </c>
      <c r="H19" s="3">
        <f t="shared" si="0"/>
        <v>45.287499999999987</v>
      </c>
      <c r="I19" s="3">
        <f t="shared" si="1"/>
        <v>45.374999999999993</v>
      </c>
      <c r="J19" s="3"/>
      <c r="K19" s="6">
        <f t="shared" si="2"/>
        <v>-0.15624968750000001</v>
      </c>
      <c r="N19" s="3"/>
    </row>
    <row r="20" spans="6:14" x14ac:dyDescent="0.25">
      <c r="F20" s="2">
        <f t="shared" si="3"/>
        <v>0</v>
      </c>
      <c r="G20" s="2">
        <f t="shared" si="4"/>
        <v>0.59999999999999987</v>
      </c>
      <c r="H20" s="3">
        <f t="shared" si="0"/>
        <v>54.377999999999979</v>
      </c>
      <c r="I20" s="3">
        <f t="shared" si="1"/>
        <v>54.449999999999989</v>
      </c>
      <c r="J20" s="3"/>
      <c r="K20" s="6">
        <f t="shared" si="2"/>
        <v>-0.10399946000000007</v>
      </c>
      <c r="N20" s="3"/>
    </row>
    <row r="21" spans="6:14" x14ac:dyDescent="0.25">
      <c r="F21" s="2">
        <f t="shared" si="3"/>
        <v>0</v>
      </c>
      <c r="G21" s="2">
        <f t="shared" si="4"/>
        <v>0.69999999999999984</v>
      </c>
      <c r="H21" s="3">
        <f t="shared" si="0"/>
        <v>63.486499999999978</v>
      </c>
      <c r="I21" s="3">
        <f t="shared" si="1"/>
        <v>63.524999999999984</v>
      </c>
      <c r="J21" s="3"/>
      <c r="K21" s="6">
        <f t="shared" si="2"/>
        <v>-6.0749142500000047E-2</v>
      </c>
      <c r="N21" s="3"/>
    </row>
    <row r="22" spans="6:14" x14ac:dyDescent="0.25">
      <c r="F22" s="2">
        <f t="shared" si="3"/>
        <v>0</v>
      </c>
      <c r="G22" s="2">
        <f t="shared" si="4"/>
        <v>0.79999999999999982</v>
      </c>
      <c r="H22" s="3">
        <f t="shared" si="0"/>
        <v>72.615999999999971</v>
      </c>
      <c r="I22" s="3">
        <f t="shared" si="1"/>
        <v>72.59999999999998</v>
      </c>
      <c r="J22" s="3"/>
      <c r="K22" s="6">
        <f t="shared" si="2"/>
        <v>-2.7998720000000005E-2</v>
      </c>
      <c r="N22" s="3"/>
    </row>
    <row r="23" spans="6:14" x14ac:dyDescent="0.25">
      <c r="F23" s="2">
        <f t="shared" si="3"/>
        <v>0</v>
      </c>
      <c r="G23" s="2">
        <f t="shared" si="4"/>
        <v>0.8999999999999998</v>
      </c>
      <c r="H23" s="3">
        <f t="shared" si="0"/>
        <v>81.769499999999979</v>
      </c>
      <c r="I23" s="3">
        <f t="shared" si="1"/>
        <v>81.674999999999983</v>
      </c>
      <c r="J23" s="3"/>
      <c r="K23" s="6">
        <f t="shared" si="2"/>
        <v>-7.2481775000000359E-3</v>
      </c>
      <c r="N23" s="3"/>
    </row>
    <row r="24" spans="6:14" x14ac:dyDescent="0.25">
      <c r="F24" s="2">
        <f t="shared" si="3"/>
        <v>0</v>
      </c>
      <c r="G24" s="2">
        <f t="shared" si="4"/>
        <v>0.99999999999999978</v>
      </c>
      <c r="H24" s="3">
        <f t="shared" si="0"/>
        <v>90.949999999999974</v>
      </c>
      <c r="I24" s="3">
        <f t="shared" si="1"/>
        <v>90.749999999999986</v>
      </c>
      <c r="J24" s="3"/>
      <c r="K24" s="6">
        <f t="shared" si="2"/>
        <v>2.500000000016378E-6</v>
      </c>
      <c r="N2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Sheet1</vt:lpstr>
      <vt:lpstr>Sheet2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Duvnjak</dc:creator>
  <cp:lastModifiedBy>Ivan Duvnjak</cp:lastModifiedBy>
  <dcterms:created xsi:type="dcterms:W3CDTF">2016-05-10T17:11:58Z</dcterms:created>
  <dcterms:modified xsi:type="dcterms:W3CDTF">2020-03-27T14:13:37Z</dcterms:modified>
</cp:coreProperties>
</file>