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int\Desktop\PLAN 2025-2027\"/>
    </mc:Choice>
  </mc:AlternateContent>
  <xr:revisionPtr revIDLastSave="0" documentId="8_{EF255AFF-1B48-4F4F-B205-345872A9FE5D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5840" activeTab="4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externalReferences>
    <externalReference r:id="rId15"/>
  </externalReference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izdataka'!$A$2:$S$503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8" l="1"/>
  <c r="C6" i="38"/>
  <c r="C5" i="36" l="1"/>
  <c r="H84" i="33" l="1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F59" i="33"/>
  <c r="E59" i="33"/>
  <c r="H59" i="33"/>
  <c r="G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G15" i="33"/>
  <c r="H15" i="33"/>
  <c r="E15" i="33"/>
  <c r="D15" i="33"/>
  <c r="C15" i="33"/>
  <c r="H14" i="33"/>
  <c r="H13" i="33"/>
  <c r="H12" i="33"/>
  <c r="H11" i="33"/>
  <c r="H10" i="33"/>
  <c r="H9" i="33"/>
  <c r="H8" i="33"/>
  <c r="H7" i="33"/>
  <c r="F6" i="33"/>
  <c r="E6" i="33"/>
  <c r="H6" i="33"/>
  <c r="D6" i="33"/>
  <c r="C6" i="33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8" i="17"/>
  <c r="C5" i="33" l="1"/>
  <c r="G6" i="33"/>
  <c r="G5" i="33" s="1"/>
  <c r="F15" i="33"/>
  <c r="F5" i="33" s="1"/>
  <c r="D5" i="33"/>
  <c r="E5" i="33"/>
  <c r="G21" i="34"/>
  <c r="G13" i="34"/>
  <c r="U4" i="25" l="1"/>
  <c r="AG9" i="25"/>
  <c r="AG10" i="25"/>
  <c r="AG11" i="25"/>
  <c r="AH11" i="25" s="1"/>
  <c r="AG12" i="25"/>
  <c r="AH12" i="25" s="1"/>
  <c r="AG13" i="25"/>
  <c r="AH13" i="25" s="1"/>
  <c r="AG14" i="25"/>
  <c r="AH14" i="25" s="1"/>
  <c r="AG15" i="25"/>
  <c r="AG16" i="25"/>
  <c r="AG17" i="25"/>
  <c r="AH17" i="25" s="1"/>
  <c r="AG18" i="25"/>
  <c r="AH18" i="25" s="1"/>
  <c r="AG19" i="25"/>
  <c r="AH19" i="25" s="1"/>
  <c r="AG20" i="25"/>
  <c r="AH20" i="25" s="1"/>
  <c r="AG21" i="25"/>
  <c r="AG22" i="25"/>
  <c r="AG23" i="25"/>
  <c r="AH23" i="25" s="1"/>
  <c r="AG24" i="25"/>
  <c r="AH24" i="25" s="1"/>
  <c r="AG25" i="25"/>
  <c r="AH25" i="25" s="1"/>
  <c r="AG26" i="25"/>
  <c r="AH26" i="25" s="1"/>
  <c r="AG27" i="25"/>
  <c r="AG28" i="25"/>
  <c r="AG29" i="25"/>
  <c r="AH29" i="25" s="1"/>
  <c r="AG30" i="25"/>
  <c r="AH30" i="25" s="1"/>
  <c r="AG31" i="25"/>
  <c r="AH31" i="25" s="1"/>
  <c r="AG32" i="25"/>
  <c r="AH32" i="25" s="1"/>
  <c r="AG33" i="25"/>
  <c r="AG34" i="25"/>
  <c r="AG35" i="25"/>
  <c r="AG36" i="25"/>
  <c r="AH36" i="25" s="1"/>
  <c r="AG37" i="25"/>
  <c r="AH37" i="25" s="1"/>
  <c r="AG38" i="25"/>
  <c r="AH38" i="25" s="1"/>
  <c r="AG39" i="25"/>
  <c r="AG40" i="25"/>
  <c r="AG41" i="25"/>
  <c r="AH41" i="25" s="1"/>
  <c r="AG42" i="25"/>
  <c r="AH42" i="25" s="1"/>
  <c r="AG43" i="25"/>
  <c r="AH43" i="25" s="1"/>
  <c r="AG44" i="25"/>
  <c r="AH44" i="25" s="1"/>
  <c r="AG45" i="25"/>
  <c r="AG46" i="25"/>
  <c r="AG47" i="25"/>
  <c r="AH47" i="25" s="1"/>
  <c r="AG48" i="25"/>
  <c r="AH48" i="25" s="1"/>
  <c r="AG49" i="25"/>
  <c r="AH49" i="25" s="1"/>
  <c r="AG50" i="25"/>
  <c r="AH50" i="25" s="1"/>
  <c r="AG51" i="25"/>
  <c r="AG52" i="25"/>
  <c r="AG53" i="25"/>
  <c r="AG54" i="25"/>
  <c r="AH54" i="25" s="1"/>
  <c r="AG55" i="25"/>
  <c r="AH55" i="25" s="1"/>
  <c r="AG56" i="25"/>
  <c r="AH56" i="25" s="1"/>
  <c r="AG57" i="25"/>
  <c r="AG58" i="25"/>
  <c r="AG59" i="25"/>
  <c r="AH59" i="25" s="1"/>
  <c r="AG60" i="25"/>
  <c r="AH60" i="25" s="1"/>
  <c r="AG61" i="25"/>
  <c r="AH61" i="25" s="1"/>
  <c r="AG62" i="25"/>
  <c r="AH62" i="25" s="1"/>
  <c r="AG63" i="25"/>
  <c r="AG64" i="25"/>
  <c r="AG65" i="25"/>
  <c r="AH65" i="25" s="1"/>
  <c r="AG66" i="25"/>
  <c r="AH66" i="25" s="1"/>
  <c r="AG67" i="25"/>
  <c r="AH67" i="25" s="1"/>
  <c r="AG68" i="25"/>
  <c r="AH68" i="25" s="1"/>
  <c r="AG69" i="25"/>
  <c r="AG70" i="25"/>
  <c r="AG71" i="25"/>
  <c r="AH71" i="25" s="1"/>
  <c r="AG72" i="25"/>
  <c r="AH72" i="25" s="1"/>
  <c r="AG73" i="25"/>
  <c r="AH73" i="25" s="1"/>
  <c r="AG74" i="25"/>
  <c r="AH74" i="25" s="1"/>
  <c r="AG75" i="25"/>
  <c r="AG76" i="25"/>
  <c r="AG77" i="25"/>
  <c r="AG78" i="25"/>
  <c r="AH78" i="25" s="1"/>
  <c r="AG79" i="25"/>
  <c r="AH79" i="25" s="1"/>
  <c r="AG80" i="25"/>
  <c r="AH80" i="25" s="1"/>
  <c r="AG81" i="25"/>
  <c r="AG82" i="25"/>
  <c r="AG83" i="25"/>
  <c r="AH83" i="25" s="1"/>
  <c r="AG84" i="25"/>
  <c r="AH84" i="25" s="1"/>
  <c r="AG85" i="25"/>
  <c r="AH85" i="25" s="1"/>
  <c r="AG86" i="25"/>
  <c r="AH86" i="25" s="1"/>
  <c r="AG87" i="25"/>
  <c r="AG88" i="25"/>
  <c r="AG89" i="25"/>
  <c r="AG90" i="25"/>
  <c r="AH90" i="25" s="1"/>
  <c r="AG91" i="25"/>
  <c r="AH91" i="25" s="1"/>
  <c r="AG92" i="25"/>
  <c r="AH92" i="25" s="1"/>
  <c r="AG93" i="25"/>
  <c r="AG94" i="25"/>
  <c r="AG95" i="25"/>
  <c r="AH95" i="25" s="1"/>
  <c r="AG96" i="25"/>
  <c r="AH96" i="25" s="1"/>
  <c r="AG97" i="25"/>
  <c r="AH97" i="25" s="1"/>
  <c r="AG98" i="25"/>
  <c r="AH98" i="25" s="1"/>
  <c r="AG99" i="25"/>
  <c r="AG100" i="25"/>
  <c r="AG101" i="25"/>
  <c r="AH101" i="25" s="1"/>
  <c r="AG102" i="25"/>
  <c r="AH102" i="25" s="1"/>
  <c r="AG103" i="25"/>
  <c r="AH103" i="25" s="1"/>
  <c r="AG104" i="25"/>
  <c r="AH104" i="25" s="1"/>
  <c r="AG105" i="25"/>
  <c r="AG106" i="25"/>
  <c r="AG107" i="25"/>
  <c r="AG108" i="25"/>
  <c r="AH108" i="25" s="1"/>
  <c r="AG109" i="25"/>
  <c r="AH109" i="25" s="1"/>
  <c r="AG110" i="25"/>
  <c r="AH110" i="25" s="1"/>
  <c r="AG111" i="25"/>
  <c r="AG112" i="25"/>
  <c r="AG113" i="25"/>
  <c r="AH113" i="25" s="1"/>
  <c r="AG114" i="25"/>
  <c r="AH114" i="25" s="1"/>
  <c r="AG115" i="25"/>
  <c r="AH115" i="25" s="1"/>
  <c r="AG116" i="25"/>
  <c r="AH116" i="25" s="1"/>
  <c r="AG117" i="25"/>
  <c r="AG118" i="25"/>
  <c r="AG119" i="25"/>
  <c r="AH119" i="25" s="1"/>
  <c r="AG120" i="25"/>
  <c r="AH120" i="25" s="1"/>
  <c r="AG121" i="25"/>
  <c r="AH121" i="25" s="1"/>
  <c r="AG122" i="25"/>
  <c r="AH122" i="25" s="1"/>
  <c r="AG123" i="25"/>
  <c r="AG124" i="25"/>
  <c r="AG125" i="25"/>
  <c r="AG126" i="25"/>
  <c r="AH126" i="25" s="1"/>
  <c r="AG127" i="25"/>
  <c r="AH127" i="25" s="1"/>
  <c r="AG128" i="25"/>
  <c r="AH128" i="25" s="1"/>
  <c r="AG129" i="25"/>
  <c r="AG130" i="25"/>
  <c r="AG131" i="25"/>
  <c r="AH131" i="25" s="1"/>
  <c r="AG132" i="25"/>
  <c r="AH132" i="25" s="1"/>
  <c r="AG133" i="25"/>
  <c r="AH133" i="25" s="1"/>
  <c r="AG134" i="25"/>
  <c r="AH134" i="25" s="1"/>
  <c r="AG135" i="25"/>
  <c r="AG136" i="25"/>
  <c r="AG137" i="25"/>
  <c r="AH137" i="25" s="1"/>
  <c r="AG138" i="25"/>
  <c r="AH138" i="25" s="1"/>
  <c r="AG139" i="25"/>
  <c r="AH139" i="25" s="1"/>
  <c r="AG140" i="25"/>
  <c r="AH140" i="25" s="1"/>
  <c r="AG141" i="25"/>
  <c r="AG142" i="25"/>
  <c r="AG143" i="25"/>
  <c r="AH143" i="25" s="1"/>
  <c r="AG144" i="25"/>
  <c r="AH144" i="25" s="1"/>
  <c r="AG145" i="25"/>
  <c r="AH145" i="25" s="1"/>
  <c r="AG146" i="25"/>
  <c r="AH146" i="25" s="1"/>
  <c r="AG147" i="25"/>
  <c r="AG148" i="25"/>
  <c r="AG149" i="25"/>
  <c r="AG150" i="25"/>
  <c r="AH150" i="25" s="1"/>
  <c r="AG151" i="25"/>
  <c r="AH151" i="25" s="1"/>
  <c r="AG152" i="25"/>
  <c r="AH152" i="25" s="1"/>
  <c r="AG153" i="25"/>
  <c r="AG154" i="25"/>
  <c r="AG155" i="25"/>
  <c r="AH155" i="25" s="1"/>
  <c r="AG156" i="25"/>
  <c r="AH156" i="25" s="1"/>
  <c r="AG157" i="25"/>
  <c r="AH157" i="25" s="1"/>
  <c r="AG158" i="25"/>
  <c r="AH158" i="25" s="1"/>
  <c r="AG159" i="25"/>
  <c r="AG160" i="25"/>
  <c r="AG161" i="25"/>
  <c r="AH161" i="25" s="1"/>
  <c r="AG162" i="25"/>
  <c r="AH162" i="25" s="1"/>
  <c r="AG163" i="25"/>
  <c r="AH163" i="25" s="1"/>
  <c r="AG164" i="25"/>
  <c r="AH164" i="25" s="1"/>
  <c r="AG165" i="25"/>
  <c r="AG166" i="25"/>
  <c r="AG167" i="25"/>
  <c r="AH167" i="25" s="1"/>
  <c r="AG168" i="25"/>
  <c r="AH168" i="25" s="1"/>
  <c r="AG169" i="25"/>
  <c r="AH169" i="25" s="1"/>
  <c r="AG170" i="25"/>
  <c r="AH170" i="25" s="1"/>
  <c r="AG171" i="25"/>
  <c r="AG172" i="25"/>
  <c r="AG173" i="25"/>
  <c r="AH173" i="25" s="1"/>
  <c r="AG174" i="25"/>
  <c r="AH174" i="25" s="1"/>
  <c r="AG175" i="25"/>
  <c r="AH175" i="25" s="1"/>
  <c r="AG176" i="25"/>
  <c r="AH176" i="25" s="1"/>
  <c r="AG177" i="25"/>
  <c r="AG178" i="25"/>
  <c r="AG179" i="25"/>
  <c r="AH179" i="25" s="1"/>
  <c r="AG180" i="25"/>
  <c r="AH180" i="25" s="1"/>
  <c r="AG181" i="25"/>
  <c r="AH181" i="25" s="1"/>
  <c r="AG182" i="25"/>
  <c r="AH182" i="25" s="1"/>
  <c r="AG183" i="25"/>
  <c r="AG184" i="25"/>
  <c r="AG185" i="25"/>
  <c r="AH185" i="25" s="1"/>
  <c r="AG186" i="25"/>
  <c r="AH186" i="25" s="1"/>
  <c r="AG187" i="25"/>
  <c r="AH187" i="25" s="1"/>
  <c r="AG188" i="25"/>
  <c r="AH188" i="25" s="1"/>
  <c r="AG189" i="25"/>
  <c r="AG190" i="25"/>
  <c r="AG191" i="25"/>
  <c r="AH191" i="25" s="1"/>
  <c r="AG192" i="25"/>
  <c r="AH192" i="25" s="1"/>
  <c r="AG193" i="25"/>
  <c r="AH193" i="25" s="1"/>
  <c r="AG194" i="25"/>
  <c r="AH194" i="25" s="1"/>
  <c r="AG195" i="25"/>
  <c r="AG196" i="25"/>
  <c r="AG197" i="25"/>
  <c r="AH197" i="25" s="1"/>
  <c r="AG198" i="25"/>
  <c r="AH198" i="25" s="1"/>
  <c r="AG199" i="25"/>
  <c r="AH199" i="25" s="1"/>
  <c r="AG200" i="25"/>
  <c r="AH200" i="25" s="1"/>
  <c r="AG201" i="25"/>
  <c r="AG202" i="25"/>
  <c r="AG203" i="25"/>
  <c r="AH203" i="25" s="1"/>
  <c r="AG204" i="25"/>
  <c r="AH204" i="25" s="1"/>
  <c r="AG205" i="25"/>
  <c r="AH205" i="25" s="1"/>
  <c r="AG206" i="25"/>
  <c r="AH206" i="25" s="1"/>
  <c r="AG207" i="25"/>
  <c r="AG208" i="25"/>
  <c r="AG209" i="25"/>
  <c r="AH209" i="25" s="1"/>
  <c r="AG210" i="25"/>
  <c r="AH210" i="25" s="1"/>
  <c r="AG211" i="25"/>
  <c r="AH211" i="25" s="1"/>
  <c r="AG212" i="25"/>
  <c r="AH212" i="25" s="1"/>
  <c r="AG213" i="25"/>
  <c r="AG214" i="25"/>
  <c r="AG215" i="25"/>
  <c r="AH215" i="25" s="1"/>
  <c r="AG216" i="25"/>
  <c r="AH216" i="25" s="1"/>
  <c r="AG217" i="25"/>
  <c r="AH217" i="25" s="1"/>
  <c r="AG218" i="25"/>
  <c r="AH218" i="25" s="1"/>
  <c r="AG219" i="25"/>
  <c r="AG220" i="25"/>
  <c r="AG221" i="25"/>
  <c r="AH221" i="25" s="1"/>
  <c r="AG222" i="25"/>
  <c r="AH222" i="25" s="1"/>
  <c r="AG223" i="25"/>
  <c r="AH223" i="25" s="1"/>
  <c r="AG224" i="25"/>
  <c r="AH224" i="25" s="1"/>
  <c r="AG225" i="25"/>
  <c r="AG226" i="25"/>
  <c r="AG227" i="25"/>
  <c r="AH227" i="25" s="1"/>
  <c r="AG228" i="25"/>
  <c r="AH228" i="25" s="1"/>
  <c r="AG229" i="25"/>
  <c r="AH229" i="25" s="1"/>
  <c r="AG230" i="25"/>
  <c r="AH230" i="25" s="1"/>
  <c r="AG231" i="25"/>
  <c r="AG232" i="25"/>
  <c r="AG233" i="25"/>
  <c r="AH233" i="25" s="1"/>
  <c r="AG234" i="25"/>
  <c r="AH234" i="25" s="1"/>
  <c r="AG235" i="25"/>
  <c r="AH235" i="25" s="1"/>
  <c r="AG236" i="25"/>
  <c r="AH236" i="25" s="1"/>
  <c r="AG237" i="25"/>
  <c r="AG238" i="25"/>
  <c r="AG239" i="25"/>
  <c r="AH239" i="25" s="1"/>
  <c r="AG240" i="25"/>
  <c r="AH240" i="25" s="1"/>
  <c r="AG241" i="25"/>
  <c r="AH241" i="25" s="1"/>
  <c r="AG242" i="25"/>
  <c r="AH242" i="25" s="1"/>
  <c r="AG243" i="25"/>
  <c r="AG244" i="25"/>
  <c r="AG245" i="25"/>
  <c r="AH245" i="25" s="1"/>
  <c r="AG246" i="25"/>
  <c r="AH246" i="25" s="1"/>
  <c r="AG247" i="25"/>
  <c r="AH247" i="25" s="1"/>
  <c r="AG248" i="25"/>
  <c r="AH248" i="25" s="1"/>
  <c r="AG249" i="25"/>
  <c r="AG250" i="25"/>
  <c r="AG251" i="25"/>
  <c r="AH251" i="25" s="1"/>
  <c r="AG252" i="25"/>
  <c r="AH252" i="25" s="1"/>
  <c r="AG253" i="25"/>
  <c r="AH253" i="25" s="1"/>
  <c r="AG254" i="25"/>
  <c r="AH254" i="25" s="1"/>
  <c r="AG255" i="25"/>
  <c r="AG256" i="25"/>
  <c r="AG257" i="25"/>
  <c r="AH257" i="25" s="1"/>
  <c r="AG258" i="25"/>
  <c r="AH258" i="25" s="1"/>
  <c r="AG259" i="25"/>
  <c r="AH259" i="25" s="1"/>
  <c r="AG260" i="25"/>
  <c r="AH260" i="25" s="1"/>
  <c r="AG261" i="25"/>
  <c r="AG262" i="25"/>
  <c r="AG263" i="25"/>
  <c r="AH263" i="25" s="1"/>
  <c r="AG264" i="25"/>
  <c r="AH264" i="25" s="1"/>
  <c r="AG265" i="25"/>
  <c r="AH265" i="25" s="1"/>
  <c r="AG266" i="25"/>
  <c r="AH266" i="25" s="1"/>
  <c r="AG267" i="25"/>
  <c r="AG268" i="25"/>
  <c r="AG269" i="25"/>
  <c r="AH269" i="25" s="1"/>
  <c r="AG270" i="25"/>
  <c r="AH270" i="25" s="1"/>
  <c r="AG271" i="25"/>
  <c r="AH271" i="25" s="1"/>
  <c r="AG272" i="25"/>
  <c r="AH272" i="25" s="1"/>
  <c r="AG273" i="25"/>
  <c r="AG274" i="25"/>
  <c r="AG275" i="25"/>
  <c r="AH275" i="25" s="1"/>
  <c r="AG276" i="25"/>
  <c r="AH276" i="25" s="1"/>
  <c r="AG277" i="25"/>
  <c r="AH277" i="25" s="1"/>
  <c r="AG278" i="25"/>
  <c r="AH278" i="25" s="1"/>
  <c r="AG279" i="25"/>
  <c r="AG280" i="25"/>
  <c r="AG281" i="25"/>
  <c r="AH281" i="25" s="1"/>
  <c r="AG282" i="25"/>
  <c r="AH282" i="25" s="1"/>
  <c r="AG283" i="25"/>
  <c r="AH283" i="25" s="1"/>
  <c r="AG284" i="25"/>
  <c r="AH284" i="25" s="1"/>
  <c r="AG285" i="25"/>
  <c r="AG286" i="25"/>
  <c r="AG287" i="25"/>
  <c r="AH287" i="25" s="1"/>
  <c r="AG288" i="25"/>
  <c r="AH288" i="25" s="1"/>
  <c r="AG289" i="25"/>
  <c r="AH289" i="25" s="1"/>
  <c r="AG290" i="25"/>
  <c r="AH290" i="25" s="1"/>
  <c r="AG291" i="25"/>
  <c r="AG292" i="25"/>
  <c r="AG293" i="25"/>
  <c r="AH293" i="25" s="1"/>
  <c r="AG294" i="25"/>
  <c r="AH294" i="25" s="1"/>
  <c r="AG295" i="25"/>
  <c r="AH295" i="25" s="1"/>
  <c r="AG296" i="25"/>
  <c r="AH296" i="25" s="1"/>
  <c r="AG297" i="25"/>
  <c r="AG298" i="25"/>
  <c r="AG299" i="25"/>
  <c r="AH299" i="25" s="1"/>
  <c r="AG300" i="25"/>
  <c r="AH300" i="25" s="1"/>
  <c r="AG301" i="25"/>
  <c r="AH301" i="25" s="1"/>
  <c r="AG302" i="25"/>
  <c r="AH302" i="25" s="1"/>
  <c r="AG303" i="25"/>
  <c r="AG304" i="25"/>
  <c r="AG305" i="25"/>
  <c r="AH305" i="25" s="1"/>
  <c r="AG306" i="25"/>
  <c r="AH306" i="25" s="1"/>
  <c r="AG307" i="25"/>
  <c r="AH307" i="25" s="1"/>
  <c r="AG308" i="25"/>
  <c r="AH308" i="25" s="1"/>
  <c r="AG309" i="25"/>
  <c r="AG310" i="25"/>
  <c r="AG311" i="25"/>
  <c r="AH311" i="25" s="1"/>
  <c r="AG312" i="25"/>
  <c r="AH312" i="25" s="1"/>
  <c r="AG313" i="25"/>
  <c r="AH313" i="25" s="1"/>
  <c r="AG314" i="25"/>
  <c r="AH314" i="25" s="1"/>
  <c r="AG315" i="25"/>
  <c r="AG316" i="25"/>
  <c r="AG317" i="25"/>
  <c r="AH317" i="25" s="1"/>
  <c r="AG318" i="25"/>
  <c r="AH318" i="25" s="1"/>
  <c r="AG319" i="25"/>
  <c r="AH319" i="25" s="1"/>
  <c r="AG320" i="25"/>
  <c r="AH320" i="25" s="1"/>
  <c r="AG321" i="25"/>
  <c r="AG322" i="25"/>
  <c r="AG323" i="25"/>
  <c r="AH323" i="25" s="1"/>
  <c r="AG324" i="25"/>
  <c r="AH324" i="25" s="1"/>
  <c r="AG325" i="25"/>
  <c r="AH325" i="25" s="1"/>
  <c r="AG326" i="25"/>
  <c r="AH326" i="25" s="1"/>
  <c r="AG327" i="25"/>
  <c r="AG328" i="25"/>
  <c r="AG329" i="25"/>
  <c r="AH329" i="25" s="1"/>
  <c r="AG330" i="25"/>
  <c r="AH330" i="25" s="1"/>
  <c r="AG331" i="25"/>
  <c r="AH331" i="25" s="1"/>
  <c r="AG332" i="25"/>
  <c r="AH332" i="25" s="1"/>
  <c r="AG333" i="25"/>
  <c r="AG334" i="25"/>
  <c r="AG335" i="25"/>
  <c r="AH335" i="25" s="1"/>
  <c r="AG336" i="25"/>
  <c r="AH336" i="25" s="1"/>
  <c r="AG337" i="25"/>
  <c r="AH337" i="25" s="1"/>
  <c r="AG338" i="25"/>
  <c r="AH338" i="25" s="1"/>
  <c r="AG339" i="25"/>
  <c r="AG340" i="25"/>
  <c r="AG341" i="25"/>
  <c r="AH341" i="25" s="1"/>
  <c r="AG342" i="25"/>
  <c r="AH342" i="25" s="1"/>
  <c r="AG343" i="25"/>
  <c r="AH343" i="25" s="1"/>
  <c r="AG344" i="25"/>
  <c r="AH344" i="25" s="1"/>
  <c r="AG345" i="25"/>
  <c r="AG346" i="25"/>
  <c r="AG347" i="25"/>
  <c r="AH347" i="25" s="1"/>
  <c r="AG348" i="25"/>
  <c r="AH348" i="25" s="1"/>
  <c r="AG349" i="25"/>
  <c r="AH349" i="25" s="1"/>
  <c r="AG350" i="25"/>
  <c r="AH350" i="25" s="1"/>
  <c r="AG351" i="25"/>
  <c r="AG352" i="25"/>
  <c r="AG353" i="25"/>
  <c r="AH353" i="25" s="1"/>
  <c r="AG354" i="25"/>
  <c r="AH354" i="25" s="1"/>
  <c r="AG355" i="25"/>
  <c r="AH355" i="25" s="1"/>
  <c r="AG356" i="25"/>
  <c r="AH356" i="25" s="1"/>
  <c r="AG357" i="25"/>
  <c r="AG358" i="25"/>
  <c r="AG359" i="25"/>
  <c r="AH359" i="25" s="1"/>
  <c r="AG360" i="25"/>
  <c r="AH360" i="25" s="1"/>
  <c r="AG361" i="25"/>
  <c r="AH361" i="25" s="1"/>
  <c r="AG362" i="25"/>
  <c r="AH362" i="25" s="1"/>
  <c r="AG363" i="25"/>
  <c r="AG364" i="25"/>
  <c r="AG365" i="25"/>
  <c r="AH365" i="25" s="1"/>
  <c r="AG366" i="25"/>
  <c r="AH366" i="25" s="1"/>
  <c r="AG367" i="25"/>
  <c r="AH367" i="25" s="1"/>
  <c r="AG368" i="25"/>
  <c r="AH368" i="25" s="1"/>
  <c r="AG369" i="25"/>
  <c r="AG370" i="25"/>
  <c r="AG371" i="25"/>
  <c r="AH371" i="25" s="1"/>
  <c r="AG372" i="25"/>
  <c r="AH372" i="25" s="1"/>
  <c r="AG373" i="25"/>
  <c r="AH373" i="25" s="1"/>
  <c r="AG374" i="25"/>
  <c r="AH374" i="25" s="1"/>
  <c r="AG375" i="25"/>
  <c r="AG376" i="25"/>
  <c r="AG377" i="25"/>
  <c r="AH377" i="25" s="1"/>
  <c r="AG378" i="25"/>
  <c r="AH378" i="25" s="1"/>
  <c r="AG379" i="25"/>
  <c r="AH379" i="25" s="1"/>
  <c r="AG380" i="25"/>
  <c r="AH380" i="25" s="1"/>
  <c r="AG381" i="25"/>
  <c r="AG382" i="25"/>
  <c r="AG383" i="25"/>
  <c r="AH383" i="25" s="1"/>
  <c r="AG384" i="25"/>
  <c r="AH384" i="25" s="1"/>
  <c r="AG385" i="25"/>
  <c r="AH385" i="25" s="1"/>
  <c r="AG386" i="25"/>
  <c r="AH386" i="25" s="1"/>
  <c r="AG387" i="25"/>
  <c r="AG388" i="25"/>
  <c r="AG389" i="25"/>
  <c r="AH389" i="25" s="1"/>
  <c r="AG390" i="25"/>
  <c r="AH390" i="25" s="1"/>
  <c r="AG391" i="25"/>
  <c r="AH391" i="25" s="1"/>
  <c r="AG392" i="25"/>
  <c r="AH392" i="25" s="1"/>
  <c r="AG393" i="25"/>
  <c r="AG394" i="25"/>
  <c r="AG395" i="25"/>
  <c r="AH395" i="25" s="1"/>
  <c r="AG396" i="25"/>
  <c r="AH396" i="25" s="1"/>
  <c r="AG397" i="25"/>
  <c r="AH397" i="25" s="1"/>
  <c r="AG398" i="25"/>
  <c r="AH398" i="25" s="1"/>
  <c r="AG399" i="25"/>
  <c r="AG400" i="25"/>
  <c r="AG401" i="25"/>
  <c r="AH401" i="25" s="1"/>
  <c r="AG402" i="25"/>
  <c r="AH402" i="25" s="1"/>
  <c r="AG403" i="25"/>
  <c r="AH403" i="25" s="1"/>
  <c r="AG404" i="25"/>
  <c r="AH404" i="25" s="1"/>
  <c r="AG405" i="25"/>
  <c r="AG406" i="25"/>
  <c r="AG407" i="25"/>
  <c r="AH407" i="25" s="1"/>
  <c r="AG408" i="25"/>
  <c r="AH408" i="25" s="1"/>
  <c r="AG409" i="25"/>
  <c r="AH409" i="25" s="1"/>
  <c r="AG410" i="25"/>
  <c r="AH410" i="25" s="1"/>
  <c r="AG411" i="25"/>
  <c r="AG412" i="25"/>
  <c r="AG413" i="25"/>
  <c r="AH413" i="25" s="1"/>
  <c r="AG414" i="25"/>
  <c r="AH414" i="25" s="1"/>
  <c r="AG415" i="25"/>
  <c r="AH415" i="25" s="1"/>
  <c r="AG416" i="25"/>
  <c r="AH416" i="25" s="1"/>
  <c r="AG417" i="25"/>
  <c r="AG418" i="25"/>
  <c r="AG419" i="25"/>
  <c r="AH419" i="25" s="1"/>
  <c r="AG420" i="25"/>
  <c r="AH420" i="25" s="1"/>
  <c r="AG421" i="25"/>
  <c r="AH421" i="25" s="1"/>
  <c r="AG422" i="25"/>
  <c r="AH422" i="25" s="1"/>
  <c r="AG423" i="25"/>
  <c r="AG424" i="25"/>
  <c r="AG425" i="25"/>
  <c r="AH425" i="25" s="1"/>
  <c r="AG426" i="25"/>
  <c r="AH426" i="25" s="1"/>
  <c r="AG427" i="25"/>
  <c r="AH427" i="25" s="1"/>
  <c r="AG428" i="25"/>
  <c r="AH428" i="25" s="1"/>
  <c r="AG429" i="25"/>
  <c r="AG430" i="25"/>
  <c r="AG431" i="25"/>
  <c r="AH431" i="25" s="1"/>
  <c r="AG432" i="25"/>
  <c r="AH432" i="25" s="1"/>
  <c r="AG433" i="25"/>
  <c r="AH433" i="25" s="1"/>
  <c r="AG434" i="25"/>
  <c r="AH434" i="25" s="1"/>
  <c r="AG435" i="25"/>
  <c r="AG436" i="25"/>
  <c r="AG437" i="25"/>
  <c r="AH437" i="25" s="1"/>
  <c r="AG438" i="25"/>
  <c r="AH438" i="25" s="1"/>
  <c r="AG439" i="25"/>
  <c r="AH439" i="25" s="1"/>
  <c r="AG440" i="25"/>
  <c r="AH440" i="25" s="1"/>
  <c r="AG441" i="25"/>
  <c r="AG442" i="25"/>
  <c r="AG443" i="25"/>
  <c r="AH443" i="25" s="1"/>
  <c r="AG444" i="25"/>
  <c r="AH444" i="25" s="1"/>
  <c r="AG445" i="25"/>
  <c r="AH445" i="25" s="1"/>
  <c r="AG446" i="25"/>
  <c r="AH446" i="25" s="1"/>
  <c r="AG447" i="25"/>
  <c r="AG448" i="25"/>
  <c r="AG449" i="25"/>
  <c r="AH449" i="25" s="1"/>
  <c r="AG450" i="25"/>
  <c r="AH450" i="25" s="1"/>
  <c r="AG451" i="25"/>
  <c r="AH451" i="25" s="1"/>
  <c r="AG452" i="25"/>
  <c r="AH452" i="25" s="1"/>
  <c r="AG453" i="25"/>
  <c r="AG454" i="25"/>
  <c r="AG455" i="25"/>
  <c r="AH455" i="25" s="1"/>
  <c r="AG456" i="25"/>
  <c r="AH456" i="25" s="1"/>
  <c r="AG457" i="25"/>
  <c r="AH457" i="25" s="1"/>
  <c r="AG458" i="25"/>
  <c r="AH458" i="25" s="1"/>
  <c r="AG459" i="25"/>
  <c r="AG460" i="25"/>
  <c r="AG461" i="25"/>
  <c r="AH461" i="25" s="1"/>
  <c r="AG462" i="25"/>
  <c r="AH462" i="25" s="1"/>
  <c r="AG463" i="25"/>
  <c r="AH463" i="25" s="1"/>
  <c r="AG464" i="25"/>
  <c r="AH464" i="25" s="1"/>
  <c r="AG465" i="25"/>
  <c r="AG466" i="25"/>
  <c r="AG467" i="25"/>
  <c r="AH467" i="25" s="1"/>
  <c r="AG468" i="25"/>
  <c r="AH468" i="25" s="1"/>
  <c r="AG469" i="25"/>
  <c r="AH469" i="25" s="1"/>
  <c r="AG470" i="25"/>
  <c r="AH470" i="25" s="1"/>
  <c r="AG471" i="25"/>
  <c r="AG472" i="25"/>
  <c r="AG473" i="25"/>
  <c r="AH473" i="25" s="1"/>
  <c r="AG474" i="25"/>
  <c r="AH474" i="25" s="1"/>
  <c r="AG475" i="25"/>
  <c r="AH475" i="25" s="1"/>
  <c r="AG476" i="25"/>
  <c r="AH476" i="25" s="1"/>
  <c r="AG477" i="25"/>
  <c r="AG478" i="25"/>
  <c r="AG479" i="25"/>
  <c r="AH479" i="25" s="1"/>
  <c r="AG480" i="25"/>
  <c r="AH480" i="25" s="1"/>
  <c r="AG481" i="25"/>
  <c r="AH481" i="25" s="1"/>
  <c r="AG482" i="25"/>
  <c r="AH482" i="25" s="1"/>
  <c r="AG483" i="25"/>
  <c r="AG484" i="25"/>
  <c r="AG485" i="25"/>
  <c r="AH485" i="25" s="1"/>
  <c r="AG486" i="25"/>
  <c r="AH486" i="25" s="1"/>
  <c r="AG487" i="25"/>
  <c r="AH487" i="25" s="1"/>
  <c r="AG488" i="25"/>
  <c r="AH488" i="25" s="1"/>
  <c r="AG489" i="25"/>
  <c r="AG490" i="25"/>
  <c r="AG491" i="25"/>
  <c r="AH491" i="25" s="1"/>
  <c r="AG492" i="25"/>
  <c r="AH492" i="25" s="1"/>
  <c r="AG493" i="25"/>
  <c r="AH493" i="25" s="1"/>
  <c r="AG494" i="25"/>
  <c r="AH494" i="25" s="1"/>
  <c r="AG495" i="25"/>
  <c r="AG496" i="25"/>
  <c r="AG497" i="25"/>
  <c r="AH497" i="25" s="1"/>
  <c r="AG498" i="25"/>
  <c r="AH498" i="25" s="1"/>
  <c r="AG499" i="25"/>
  <c r="AH499" i="25" s="1"/>
  <c r="AG500" i="25"/>
  <c r="AH500" i="25" s="1"/>
  <c r="AG501" i="25"/>
  <c r="AG502" i="25"/>
  <c r="AG503" i="25"/>
  <c r="AH503" i="25" s="1"/>
  <c r="AG504" i="25"/>
  <c r="AH504" i="25" s="1"/>
  <c r="AG505" i="25"/>
  <c r="AH505" i="25" s="1"/>
  <c r="AG506" i="25"/>
  <c r="AH506" i="25" s="1"/>
  <c r="AG507" i="25"/>
  <c r="AG508" i="25"/>
  <c r="AG509" i="25"/>
  <c r="AH509" i="25" s="1"/>
  <c r="AG510" i="25"/>
  <c r="AH510" i="25" s="1"/>
  <c r="AG511" i="25"/>
  <c r="AH511" i="25" s="1"/>
  <c r="AG512" i="25"/>
  <c r="AH512" i="25" s="1"/>
  <c r="AG513" i="25"/>
  <c r="AG514" i="25"/>
  <c r="AG515" i="25"/>
  <c r="AH515" i="25" s="1"/>
  <c r="AG516" i="25"/>
  <c r="AH516" i="25" s="1"/>
  <c r="AG517" i="25"/>
  <c r="AH517" i="25" s="1"/>
  <c r="AG518" i="25"/>
  <c r="AH518" i="25" s="1"/>
  <c r="AG519" i="25"/>
  <c r="AG520" i="25"/>
  <c r="AG521" i="25"/>
  <c r="AH521" i="25" s="1"/>
  <c r="AG522" i="25"/>
  <c r="AH522" i="25" s="1"/>
  <c r="AG523" i="25"/>
  <c r="AH523" i="25" s="1"/>
  <c r="AG524" i="25"/>
  <c r="AH524" i="25" s="1"/>
  <c r="AG525" i="25"/>
  <c r="AG526" i="25"/>
  <c r="AG527" i="25"/>
  <c r="AH527" i="25" s="1"/>
  <c r="AG528" i="25"/>
  <c r="AH528" i="25" s="1"/>
  <c r="AG529" i="25"/>
  <c r="AH529" i="25" s="1"/>
  <c r="AG530" i="25"/>
  <c r="AH530" i="25" s="1"/>
  <c r="AG531" i="25"/>
  <c r="AG532" i="25"/>
  <c r="AG533" i="25"/>
  <c r="AH533" i="25" s="1"/>
  <c r="AG534" i="25"/>
  <c r="AH534" i="25" s="1"/>
  <c r="AG535" i="25"/>
  <c r="AH535" i="25" s="1"/>
  <c r="AG536" i="25"/>
  <c r="AH536" i="25" s="1"/>
  <c r="AG537" i="25"/>
  <c r="AG538" i="25"/>
  <c r="AG539" i="25"/>
  <c r="AH539" i="25" s="1"/>
  <c r="AG540" i="25"/>
  <c r="AH540" i="25" s="1"/>
  <c r="AG541" i="25"/>
  <c r="AH541" i="25" s="1"/>
  <c r="AG542" i="25"/>
  <c r="AH542" i="25" s="1"/>
  <c r="AG543" i="25"/>
  <c r="AG544" i="25"/>
  <c r="AG545" i="25"/>
  <c r="AH545" i="25" s="1"/>
  <c r="AG546" i="25"/>
  <c r="AH546" i="25" s="1"/>
  <c r="AG547" i="25"/>
  <c r="AH547" i="25" s="1"/>
  <c r="AG548" i="25"/>
  <c r="AH548" i="25" s="1"/>
  <c r="AG549" i="25"/>
  <c r="AG550" i="25"/>
  <c r="AG551" i="25"/>
  <c r="AH551" i="25" s="1"/>
  <c r="AG552" i="25"/>
  <c r="AH552" i="25" s="1"/>
  <c r="AG553" i="25"/>
  <c r="AH553" i="25" s="1"/>
  <c r="AG554" i="25"/>
  <c r="AH554" i="25" s="1"/>
  <c r="AG555" i="25"/>
  <c r="AG556" i="25"/>
  <c r="AG557" i="25"/>
  <c r="AH557" i="25" s="1"/>
  <c r="AG558" i="25"/>
  <c r="AH558" i="25" s="1"/>
  <c r="AG559" i="25"/>
  <c r="AH559" i="25" s="1"/>
  <c r="AG560" i="25"/>
  <c r="AH560" i="25" s="1"/>
  <c r="AG561" i="25"/>
  <c r="AG562" i="25"/>
  <c r="AG563" i="25"/>
  <c r="AH563" i="25" s="1"/>
  <c r="AG564" i="25"/>
  <c r="AH564" i="25" s="1"/>
  <c r="AG565" i="25"/>
  <c r="AH565" i="25" s="1"/>
  <c r="AG566" i="25"/>
  <c r="AH566" i="25" s="1"/>
  <c r="AG567" i="25"/>
  <c r="AG568" i="25"/>
  <c r="AG569" i="25"/>
  <c r="AH569" i="25" s="1"/>
  <c r="AG570" i="25"/>
  <c r="AH570" i="25" s="1"/>
  <c r="AG571" i="25"/>
  <c r="AH571" i="25" s="1"/>
  <c r="AG572" i="25"/>
  <c r="AH572" i="25" s="1"/>
  <c r="AG573" i="25"/>
  <c r="AG574" i="25"/>
  <c r="AG575" i="25"/>
  <c r="AH575" i="25" s="1"/>
  <c r="AG576" i="25"/>
  <c r="AH576" i="25" s="1"/>
  <c r="AG577" i="25"/>
  <c r="AH577" i="25" s="1"/>
  <c r="AG578" i="25"/>
  <c r="AH578" i="25" s="1"/>
  <c r="AG579" i="25"/>
  <c r="AG580" i="25"/>
  <c r="AG581" i="25"/>
  <c r="AH581" i="25" s="1"/>
  <c r="AG582" i="25"/>
  <c r="AH582" i="25" s="1"/>
  <c r="AG583" i="25"/>
  <c r="AH583" i="25" s="1"/>
  <c r="AG584" i="25"/>
  <c r="AH584" i="25" s="1"/>
  <c r="AG585" i="25"/>
  <c r="AG586" i="25"/>
  <c r="AG587" i="25"/>
  <c r="AH587" i="25" s="1"/>
  <c r="AG588" i="25"/>
  <c r="AH588" i="25" s="1"/>
  <c r="AG589" i="25"/>
  <c r="AH589" i="25" s="1"/>
  <c r="AG590" i="25"/>
  <c r="AH590" i="25" s="1"/>
  <c r="AG591" i="25"/>
  <c r="AG592" i="25"/>
  <c r="AG593" i="25"/>
  <c r="AH593" i="25" s="1"/>
  <c r="AG594" i="25"/>
  <c r="AH594" i="25" s="1"/>
  <c r="AG595" i="25"/>
  <c r="AH595" i="25" s="1"/>
  <c r="AG596" i="25"/>
  <c r="AH596" i="25" s="1"/>
  <c r="AG597" i="25"/>
  <c r="AG598" i="25"/>
  <c r="AG599" i="25"/>
  <c r="AH599" i="25" s="1"/>
  <c r="AG600" i="25"/>
  <c r="AH600" i="25" s="1"/>
  <c r="AG601" i="25"/>
  <c r="AH601" i="25" s="1"/>
  <c r="AG602" i="25"/>
  <c r="AH602" i="25" s="1"/>
  <c r="AG603" i="25"/>
  <c r="AG604" i="25"/>
  <c r="AG605" i="25"/>
  <c r="AH605" i="25" s="1"/>
  <c r="AG606" i="25"/>
  <c r="AH606" i="25" s="1"/>
  <c r="AG607" i="25"/>
  <c r="AH607" i="25" s="1"/>
  <c r="AG608" i="25"/>
  <c r="AH608" i="25" s="1"/>
  <c r="AG609" i="25"/>
  <c r="AG610" i="25"/>
  <c r="AG611" i="25"/>
  <c r="AH611" i="25" s="1"/>
  <c r="AG612" i="25"/>
  <c r="AH612" i="25" s="1"/>
  <c r="AG613" i="25"/>
  <c r="AH613" i="25" s="1"/>
  <c r="AG614" i="25"/>
  <c r="AH614" i="25" s="1"/>
  <c r="AG615" i="25"/>
  <c r="AG616" i="25"/>
  <c r="AG617" i="25"/>
  <c r="AH617" i="25" s="1"/>
  <c r="AG618" i="25"/>
  <c r="AH618" i="25" s="1"/>
  <c r="AG619" i="25"/>
  <c r="AH619" i="25" s="1"/>
  <c r="AG620" i="25"/>
  <c r="AH620" i="25" s="1"/>
  <c r="AG621" i="25"/>
  <c r="AG622" i="25"/>
  <c r="AG623" i="25"/>
  <c r="AH623" i="25" s="1"/>
  <c r="AG624" i="25"/>
  <c r="AH624" i="25" s="1"/>
  <c r="AG625" i="25"/>
  <c r="AH625" i="25" s="1"/>
  <c r="AG626" i="25"/>
  <c r="AH626" i="25" s="1"/>
  <c r="AG627" i="25"/>
  <c r="AG628" i="25"/>
  <c r="AG629" i="25"/>
  <c r="AH629" i="25" s="1"/>
  <c r="AG630" i="25"/>
  <c r="AH630" i="25" s="1"/>
  <c r="AG631" i="25"/>
  <c r="AH631" i="25" s="1"/>
  <c r="AG632" i="25"/>
  <c r="AH632" i="25" s="1"/>
  <c r="AG633" i="25"/>
  <c r="AG634" i="25"/>
  <c r="AG635" i="25"/>
  <c r="AH635" i="25" s="1"/>
  <c r="AG636" i="25"/>
  <c r="AH636" i="25" s="1"/>
  <c r="AG637" i="25"/>
  <c r="AH637" i="25" s="1"/>
  <c r="AG638" i="25"/>
  <c r="AH638" i="25" s="1"/>
  <c r="AG639" i="25"/>
  <c r="AG640" i="25"/>
  <c r="AG641" i="25"/>
  <c r="AH641" i="25" s="1"/>
  <c r="AG642" i="25"/>
  <c r="AH642" i="25" s="1"/>
  <c r="AG643" i="25"/>
  <c r="AH643" i="25" s="1"/>
  <c r="AG644" i="25"/>
  <c r="AH644" i="25" s="1"/>
  <c r="AG645" i="25"/>
  <c r="AG646" i="25"/>
  <c r="AG647" i="25"/>
  <c r="AH647" i="25" s="1"/>
  <c r="AG648" i="25"/>
  <c r="AH648" i="25" s="1"/>
  <c r="AG649" i="25"/>
  <c r="AH649" i="25" s="1"/>
  <c r="AG650" i="25"/>
  <c r="AH650" i="25" s="1"/>
  <c r="AG651" i="25"/>
  <c r="AG652" i="25"/>
  <c r="AG653" i="25"/>
  <c r="AH653" i="25" s="1"/>
  <c r="AG654" i="25"/>
  <c r="AH654" i="25" s="1"/>
  <c r="AG655" i="25"/>
  <c r="AH655" i="25" s="1"/>
  <c r="AG656" i="25"/>
  <c r="AH656" i="25" s="1"/>
  <c r="AG657" i="25"/>
  <c r="AG658" i="25"/>
  <c r="AG659" i="25"/>
  <c r="AH659" i="25" s="1"/>
  <c r="AG660" i="25"/>
  <c r="AH660" i="25" s="1"/>
  <c r="AG661" i="25"/>
  <c r="AH661" i="25" s="1"/>
  <c r="AG662" i="25"/>
  <c r="AH662" i="25" s="1"/>
  <c r="AG663" i="25"/>
  <c r="AG664" i="25"/>
  <c r="AG665" i="25"/>
  <c r="AH665" i="25" s="1"/>
  <c r="AG666" i="25"/>
  <c r="AH666" i="25" s="1"/>
  <c r="AG667" i="25"/>
  <c r="AH667" i="25" s="1"/>
  <c r="AG668" i="25"/>
  <c r="AH668" i="25" s="1"/>
  <c r="AG669" i="25"/>
  <c r="AG670" i="25"/>
  <c r="AG671" i="25"/>
  <c r="AH671" i="25" s="1"/>
  <c r="AG672" i="25"/>
  <c r="AH672" i="25" s="1"/>
  <c r="AG673" i="25"/>
  <c r="AH673" i="25" s="1"/>
  <c r="AG674" i="25"/>
  <c r="AH674" i="25" s="1"/>
  <c r="AG675" i="25"/>
  <c r="AG676" i="25"/>
  <c r="AG677" i="25"/>
  <c r="AH677" i="25" s="1"/>
  <c r="AG678" i="25"/>
  <c r="AH678" i="25" s="1"/>
  <c r="AG679" i="25"/>
  <c r="AH679" i="25" s="1"/>
  <c r="AG680" i="25"/>
  <c r="AH680" i="25" s="1"/>
  <c r="AG681" i="25"/>
  <c r="AG682" i="25"/>
  <c r="AG683" i="25"/>
  <c r="AH683" i="25" s="1"/>
  <c r="AG684" i="25"/>
  <c r="AH684" i="25" s="1"/>
  <c r="AG685" i="25"/>
  <c r="AH685" i="25" s="1"/>
  <c r="AG686" i="25"/>
  <c r="AH686" i="25" s="1"/>
  <c r="AG687" i="25"/>
  <c r="AG688" i="25"/>
  <c r="AG689" i="25"/>
  <c r="AH689" i="25" s="1"/>
  <c r="AG690" i="25"/>
  <c r="AH690" i="25" s="1"/>
  <c r="AG691" i="25"/>
  <c r="AH691" i="25" s="1"/>
  <c r="AG692" i="25"/>
  <c r="AH692" i="25" s="1"/>
  <c r="AG693" i="25"/>
  <c r="AG694" i="25"/>
  <c r="AG695" i="25"/>
  <c r="AH695" i="25" s="1"/>
  <c r="AG696" i="25"/>
  <c r="AH696" i="25" s="1"/>
  <c r="AG697" i="25"/>
  <c r="AH697" i="25" s="1"/>
  <c r="AG698" i="25"/>
  <c r="AH698" i="25" s="1"/>
  <c r="AG699" i="25"/>
  <c r="AG700" i="25"/>
  <c r="AG701" i="25"/>
  <c r="AH701" i="25" s="1"/>
  <c r="AG702" i="25"/>
  <c r="AH702" i="25" s="1"/>
  <c r="AG703" i="25"/>
  <c r="AH703" i="25" s="1"/>
  <c r="AG704" i="25"/>
  <c r="AH704" i="25" s="1"/>
  <c r="AG705" i="25"/>
  <c r="AG706" i="25"/>
  <c r="AG707" i="25"/>
  <c r="AH707" i="25" s="1"/>
  <c r="AG708" i="25"/>
  <c r="AH708" i="25" s="1"/>
  <c r="AG709" i="25"/>
  <c r="AH709" i="25" s="1"/>
  <c r="AG710" i="25"/>
  <c r="AH710" i="25" s="1"/>
  <c r="AG711" i="25"/>
  <c r="AG712" i="25"/>
  <c r="AG713" i="25"/>
  <c r="AH713" i="25" s="1"/>
  <c r="AG714" i="25"/>
  <c r="AH714" i="25" s="1"/>
  <c r="AG715" i="25"/>
  <c r="AH715" i="25" s="1"/>
  <c r="AG716" i="25"/>
  <c r="AH716" i="25" s="1"/>
  <c r="AG717" i="25"/>
  <c r="AG718" i="25"/>
  <c r="AG719" i="25"/>
  <c r="AH719" i="25" s="1"/>
  <c r="AG720" i="25"/>
  <c r="AH720" i="25" s="1"/>
  <c r="AG721" i="25"/>
  <c r="AH721" i="25" s="1"/>
  <c r="AG722" i="25"/>
  <c r="AH722" i="25" s="1"/>
  <c r="AG723" i="25"/>
  <c r="AG724" i="25"/>
  <c r="AG725" i="25"/>
  <c r="AH725" i="25" s="1"/>
  <c r="AG726" i="25"/>
  <c r="AH726" i="25" s="1"/>
  <c r="AG727" i="25"/>
  <c r="AH727" i="25" s="1"/>
  <c r="AG728" i="25"/>
  <c r="AH728" i="25" s="1"/>
  <c r="AG729" i="25"/>
  <c r="AG730" i="25"/>
  <c r="AG731" i="25"/>
  <c r="AH731" i="25" s="1"/>
  <c r="AG732" i="25"/>
  <c r="AH732" i="25" s="1"/>
  <c r="AG733" i="25"/>
  <c r="AH733" i="25" s="1"/>
  <c r="AG734" i="25"/>
  <c r="AH734" i="25" s="1"/>
  <c r="AG735" i="25"/>
  <c r="AG736" i="25"/>
  <c r="AG737" i="25"/>
  <c r="AH737" i="25" s="1"/>
  <c r="AG738" i="25"/>
  <c r="AH738" i="25" s="1"/>
  <c r="AG739" i="25"/>
  <c r="AH739" i="25" s="1"/>
  <c r="AG740" i="25"/>
  <c r="AH740" i="25" s="1"/>
  <c r="AG741" i="25"/>
  <c r="AG742" i="25"/>
  <c r="AG743" i="25"/>
  <c r="AH743" i="25" s="1"/>
  <c r="AG744" i="25"/>
  <c r="AH744" i="25" s="1"/>
  <c r="AG745" i="25"/>
  <c r="AH745" i="25" s="1"/>
  <c r="AG746" i="25"/>
  <c r="AH746" i="25" s="1"/>
  <c r="AG747" i="25"/>
  <c r="AG748" i="25"/>
  <c r="AG749" i="25"/>
  <c r="AH749" i="25" s="1"/>
  <c r="AG750" i="25"/>
  <c r="AH750" i="25" s="1"/>
  <c r="AG751" i="25"/>
  <c r="AH751" i="25" s="1"/>
  <c r="AG752" i="25"/>
  <c r="AH752" i="25" s="1"/>
  <c r="AG753" i="25"/>
  <c r="AG754" i="25"/>
  <c r="AG755" i="25"/>
  <c r="AH755" i="25" s="1"/>
  <c r="AG756" i="25"/>
  <c r="AH756" i="25" s="1"/>
  <c r="AG757" i="25"/>
  <c r="AH757" i="25" s="1"/>
  <c r="AG758" i="25"/>
  <c r="AH758" i="25" s="1"/>
  <c r="AG759" i="25"/>
  <c r="AG760" i="25"/>
  <c r="AG761" i="25"/>
  <c r="AH761" i="25" s="1"/>
  <c r="AG762" i="25"/>
  <c r="AH762" i="25" s="1"/>
  <c r="AG763" i="25"/>
  <c r="AH763" i="25" s="1"/>
  <c r="AG764" i="25"/>
  <c r="AH764" i="25" s="1"/>
  <c r="AG765" i="25"/>
  <c r="AG766" i="25"/>
  <c r="AG767" i="25"/>
  <c r="AG768" i="25"/>
  <c r="AH768" i="25" s="1"/>
  <c r="AG769" i="25"/>
  <c r="AH769" i="25" s="1"/>
  <c r="AG770" i="25"/>
  <c r="AH770" i="25" s="1"/>
  <c r="AG771" i="25"/>
  <c r="AG772" i="25"/>
  <c r="AG773" i="25"/>
  <c r="AH773" i="25" s="1"/>
  <c r="AG774" i="25"/>
  <c r="AH774" i="25" s="1"/>
  <c r="AG775" i="25"/>
  <c r="AH775" i="25" s="1"/>
  <c r="AG776" i="25"/>
  <c r="AH776" i="25" s="1"/>
  <c r="AG777" i="25"/>
  <c r="AG778" i="25"/>
  <c r="AG779" i="25"/>
  <c r="AH779" i="25" s="1"/>
  <c r="AG780" i="25"/>
  <c r="AH780" i="25" s="1"/>
  <c r="AG781" i="25"/>
  <c r="AH781" i="25" s="1"/>
  <c r="AG782" i="25"/>
  <c r="AH782" i="25" s="1"/>
  <c r="AG783" i="25"/>
  <c r="AG784" i="25"/>
  <c r="AG785" i="25"/>
  <c r="AH785" i="25" s="1"/>
  <c r="AG786" i="25"/>
  <c r="AH786" i="25" s="1"/>
  <c r="AG787" i="25"/>
  <c r="AH787" i="25" s="1"/>
  <c r="AG788" i="25"/>
  <c r="AH788" i="25" s="1"/>
  <c r="AG789" i="25"/>
  <c r="AG790" i="25"/>
  <c r="AG791" i="25"/>
  <c r="AH791" i="25" s="1"/>
  <c r="AG792" i="25"/>
  <c r="AH792" i="25" s="1"/>
  <c r="AG793" i="25"/>
  <c r="AH793" i="25" s="1"/>
  <c r="AG794" i="25"/>
  <c r="AH794" i="25" s="1"/>
  <c r="AG795" i="25"/>
  <c r="AG796" i="25"/>
  <c r="AG797" i="25"/>
  <c r="AH797" i="25" s="1"/>
  <c r="AG798" i="25"/>
  <c r="AH798" i="25" s="1"/>
  <c r="AG799" i="25"/>
  <c r="AH799" i="25" s="1"/>
  <c r="AG800" i="25"/>
  <c r="AH800" i="25" s="1"/>
  <c r="AG801" i="25"/>
  <c r="AG802" i="25"/>
  <c r="AG803" i="25"/>
  <c r="AH803" i="25" s="1"/>
  <c r="AG804" i="25"/>
  <c r="AH804" i="25" s="1"/>
  <c r="AG805" i="25"/>
  <c r="AH805" i="25" s="1"/>
  <c r="AG806" i="25"/>
  <c r="AH806" i="25" s="1"/>
  <c r="AG807" i="25"/>
  <c r="AG808" i="25"/>
  <c r="AG809" i="25"/>
  <c r="AH809" i="25" s="1"/>
  <c r="AG810" i="25"/>
  <c r="AH810" i="25" s="1"/>
  <c r="AG811" i="25"/>
  <c r="AH811" i="25" s="1"/>
  <c r="AG812" i="25"/>
  <c r="AH812" i="25" s="1"/>
  <c r="AG813" i="25"/>
  <c r="AG814" i="25"/>
  <c r="AG815" i="25"/>
  <c r="AH815" i="25" s="1"/>
  <c r="AG816" i="25"/>
  <c r="AH816" i="25" s="1"/>
  <c r="AG817" i="25"/>
  <c r="AH817" i="25" s="1"/>
  <c r="AG818" i="25"/>
  <c r="AH818" i="25" s="1"/>
  <c r="AG819" i="25"/>
  <c r="AG820" i="25"/>
  <c r="AG821" i="25"/>
  <c r="AH821" i="25" s="1"/>
  <c r="AG822" i="25"/>
  <c r="AH822" i="25" s="1"/>
  <c r="AG823" i="25"/>
  <c r="AH823" i="25" s="1"/>
  <c r="AG824" i="25"/>
  <c r="AH824" i="25" s="1"/>
  <c r="AG825" i="25"/>
  <c r="AG826" i="25"/>
  <c r="AG827" i="25"/>
  <c r="AH827" i="25" s="1"/>
  <c r="AG828" i="25"/>
  <c r="AH828" i="25" s="1"/>
  <c r="AG829" i="25"/>
  <c r="AH829" i="25" s="1"/>
  <c r="AG830" i="25"/>
  <c r="AH830" i="25" s="1"/>
  <c r="AG831" i="25"/>
  <c r="AG832" i="25"/>
  <c r="AG833" i="25"/>
  <c r="AH833" i="25" s="1"/>
  <c r="AG834" i="25"/>
  <c r="AH834" i="25" s="1"/>
  <c r="AG835" i="25"/>
  <c r="AH835" i="25" s="1"/>
  <c r="AG836" i="25"/>
  <c r="AH836" i="25" s="1"/>
  <c r="AG837" i="25"/>
  <c r="AG838" i="25"/>
  <c r="AG839" i="25"/>
  <c r="AH839" i="25" s="1"/>
  <c r="AG840" i="25"/>
  <c r="AH840" i="25" s="1"/>
  <c r="AG841" i="25"/>
  <c r="AH841" i="25" s="1"/>
  <c r="AG842" i="25"/>
  <c r="AH842" i="25" s="1"/>
  <c r="AG843" i="25"/>
  <c r="AG844" i="25"/>
  <c r="AG845" i="25"/>
  <c r="AH845" i="25" s="1"/>
  <c r="AG846" i="25"/>
  <c r="AH846" i="25" s="1"/>
  <c r="AG847" i="25"/>
  <c r="AH847" i="25" s="1"/>
  <c r="AG848" i="25"/>
  <c r="AH848" i="25" s="1"/>
  <c r="AG849" i="25"/>
  <c r="AG850" i="25"/>
  <c r="AG851" i="25"/>
  <c r="AH851" i="25" s="1"/>
  <c r="AG852" i="25"/>
  <c r="AH852" i="25" s="1"/>
  <c r="AG853" i="25"/>
  <c r="AH853" i="25" s="1"/>
  <c r="AG854" i="25"/>
  <c r="AH854" i="25" s="1"/>
  <c r="AG855" i="25"/>
  <c r="AG856" i="25"/>
  <c r="AG857" i="25"/>
  <c r="AH857" i="25" s="1"/>
  <c r="AG858" i="25"/>
  <c r="AH858" i="25" s="1"/>
  <c r="AG859" i="25"/>
  <c r="AH859" i="25" s="1"/>
  <c r="AG860" i="25"/>
  <c r="AH860" i="25" s="1"/>
  <c r="AG861" i="25"/>
  <c r="AG862" i="25"/>
  <c r="AG863" i="25"/>
  <c r="AH863" i="25" s="1"/>
  <c r="AG864" i="25"/>
  <c r="AH864" i="25" s="1"/>
  <c r="AG865" i="25"/>
  <c r="AH865" i="25" s="1"/>
  <c r="AG866" i="25"/>
  <c r="AH866" i="25" s="1"/>
  <c r="AG867" i="25"/>
  <c r="AG868" i="25"/>
  <c r="AG869" i="25"/>
  <c r="AH869" i="25" s="1"/>
  <c r="AG870" i="25"/>
  <c r="AH870" i="25" s="1"/>
  <c r="AG871" i="25"/>
  <c r="AH871" i="25" s="1"/>
  <c r="AG872" i="25"/>
  <c r="AH872" i="25" s="1"/>
  <c r="AG873" i="25"/>
  <c r="AG874" i="25"/>
  <c r="AG875" i="25"/>
  <c r="AH875" i="25" s="1"/>
  <c r="AG876" i="25"/>
  <c r="AH876" i="25" s="1"/>
  <c r="AG877" i="25"/>
  <c r="AH877" i="25" s="1"/>
  <c r="AG878" i="25"/>
  <c r="AH878" i="25" s="1"/>
  <c r="AG879" i="25"/>
  <c r="AG880" i="25"/>
  <c r="AG881" i="25"/>
  <c r="AH881" i="25" s="1"/>
  <c r="AG882" i="25"/>
  <c r="AH882" i="25" s="1"/>
  <c r="AG883" i="25"/>
  <c r="AH883" i="25" s="1"/>
  <c r="AG884" i="25"/>
  <c r="AH884" i="25" s="1"/>
  <c r="AG885" i="25"/>
  <c r="AG886" i="25"/>
  <c r="AG887" i="25"/>
  <c r="AH887" i="25" s="1"/>
  <c r="AG888" i="25"/>
  <c r="AH888" i="25" s="1"/>
  <c r="AG889" i="25"/>
  <c r="AH889" i="25" s="1"/>
  <c r="AG890" i="25"/>
  <c r="AH890" i="25" s="1"/>
  <c r="AG891" i="25"/>
  <c r="AG892" i="25"/>
  <c r="AG893" i="25"/>
  <c r="AH893" i="25" s="1"/>
  <c r="AG894" i="25"/>
  <c r="AH894" i="25" s="1"/>
  <c r="AG895" i="25"/>
  <c r="AH895" i="25" s="1"/>
  <c r="AG896" i="25"/>
  <c r="AH896" i="25" s="1"/>
  <c r="AG897" i="25"/>
  <c r="AG898" i="25"/>
  <c r="AG899" i="25"/>
  <c r="AH899" i="25" s="1"/>
  <c r="AG900" i="25"/>
  <c r="AH900" i="25" s="1"/>
  <c r="AG901" i="25"/>
  <c r="AH901" i="25" s="1"/>
  <c r="AG902" i="25"/>
  <c r="AH902" i="25" s="1"/>
  <c r="AG903" i="25"/>
  <c r="AG904" i="25"/>
  <c r="AG905" i="25"/>
  <c r="AH905" i="25" s="1"/>
  <c r="AG906" i="25"/>
  <c r="AH906" i="25" s="1"/>
  <c r="AG907" i="25"/>
  <c r="AH907" i="25" s="1"/>
  <c r="AG908" i="25"/>
  <c r="AH908" i="25" s="1"/>
  <c r="AG909" i="25"/>
  <c r="AG910" i="25"/>
  <c r="AG911" i="25"/>
  <c r="AH911" i="25" s="1"/>
  <c r="AG912" i="25"/>
  <c r="AH912" i="25" s="1"/>
  <c r="AG913" i="25"/>
  <c r="AH913" i="25" s="1"/>
  <c r="AG914" i="25"/>
  <c r="AH914" i="25" s="1"/>
  <c r="AG915" i="25"/>
  <c r="AG916" i="25"/>
  <c r="AG917" i="25"/>
  <c r="AH917" i="25" s="1"/>
  <c r="AG918" i="25"/>
  <c r="AH918" i="25" s="1"/>
  <c r="AG919" i="25"/>
  <c r="AH919" i="25" s="1"/>
  <c r="AG920" i="25"/>
  <c r="AH920" i="25" s="1"/>
  <c r="AG921" i="25"/>
  <c r="AG922" i="25"/>
  <c r="AG923" i="25"/>
  <c r="AH923" i="25" s="1"/>
  <c r="AG924" i="25"/>
  <c r="AH924" i="25" s="1"/>
  <c r="AG925" i="25"/>
  <c r="AH925" i="25" s="1"/>
  <c r="AG926" i="25"/>
  <c r="AH926" i="25" s="1"/>
  <c r="AG927" i="25"/>
  <c r="AG928" i="25"/>
  <c r="AG929" i="25"/>
  <c r="AH929" i="25" s="1"/>
  <c r="AG930" i="25"/>
  <c r="AH930" i="25" s="1"/>
  <c r="AG931" i="25"/>
  <c r="AH931" i="25" s="1"/>
  <c r="AG932" i="25"/>
  <c r="AH932" i="25" s="1"/>
  <c r="AG933" i="25"/>
  <c r="AG934" i="25"/>
  <c r="AG935" i="25"/>
  <c r="AH935" i="25" s="1"/>
  <c r="AG936" i="25"/>
  <c r="AH936" i="25" s="1"/>
  <c r="AG937" i="25"/>
  <c r="AH937" i="25" s="1"/>
  <c r="AG938" i="25"/>
  <c r="AH938" i="25" s="1"/>
  <c r="AG939" i="25"/>
  <c r="AG940" i="25"/>
  <c r="AG941" i="25"/>
  <c r="AH941" i="25" s="1"/>
  <c r="AG942" i="25"/>
  <c r="AH942" i="25" s="1"/>
  <c r="AG943" i="25"/>
  <c r="AH943" i="25" s="1"/>
  <c r="AG944" i="25"/>
  <c r="AH944" i="25" s="1"/>
  <c r="AG945" i="25"/>
  <c r="AG946" i="25"/>
  <c r="AG947" i="25"/>
  <c r="AH947" i="25" s="1"/>
  <c r="AG948" i="25"/>
  <c r="AH948" i="25" s="1"/>
  <c r="AG949" i="25"/>
  <c r="AH949" i="25" s="1"/>
  <c r="AG950" i="25"/>
  <c r="AH950" i="25" s="1"/>
  <c r="AG951" i="25"/>
  <c r="AG952" i="25"/>
  <c r="AG953" i="25"/>
  <c r="AH953" i="25" s="1"/>
  <c r="AG954" i="25"/>
  <c r="AH954" i="25" s="1"/>
  <c r="AG955" i="25"/>
  <c r="AH955" i="25" s="1"/>
  <c r="AG956" i="25"/>
  <c r="AH956" i="25" s="1"/>
  <c r="AG957" i="25"/>
  <c r="AG958" i="25"/>
  <c r="AG959" i="25"/>
  <c r="AH959" i="25" s="1"/>
  <c r="AG960" i="25"/>
  <c r="AH960" i="25" s="1"/>
  <c r="AG961" i="25"/>
  <c r="AH961" i="25" s="1"/>
  <c r="AG962" i="25"/>
  <c r="AH962" i="25" s="1"/>
  <c r="AG963" i="25"/>
  <c r="AG964" i="25"/>
  <c r="AG965" i="25"/>
  <c r="AH965" i="25" s="1"/>
  <c r="AG966" i="25"/>
  <c r="AH966" i="25" s="1"/>
  <c r="AG967" i="25"/>
  <c r="AH967" i="25" s="1"/>
  <c r="AG968" i="25"/>
  <c r="AH968" i="25" s="1"/>
  <c r="AG969" i="25"/>
  <c r="AG970" i="25"/>
  <c r="AG971" i="25"/>
  <c r="AH971" i="25" s="1"/>
  <c r="AG972" i="25"/>
  <c r="AH972" i="25" s="1"/>
  <c r="AG973" i="25"/>
  <c r="AH973" i="25" s="1"/>
  <c r="AG974" i="25"/>
  <c r="AH974" i="25" s="1"/>
  <c r="AG975" i="25"/>
  <c r="AG976" i="25"/>
  <c r="AG977" i="25"/>
  <c r="AH977" i="25" s="1"/>
  <c r="AG978" i="25"/>
  <c r="AH978" i="25" s="1"/>
  <c r="AG979" i="25"/>
  <c r="AH979" i="25" s="1"/>
  <c r="AG980" i="25"/>
  <c r="AH980" i="25" s="1"/>
  <c r="AG981" i="25"/>
  <c r="AG982" i="25"/>
  <c r="AG983" i="25"/>
  <c r="AH983" i="25" s="1"/>
  <c r="AG984" i="25"/>
  <c r="AH984" i="25" s="1"/>
  <c r="AG985" i="25"/>
  <c r="AH985" i="25" s="1"/>
  <c r="AG986" i="25"/>
  <c r="AH986" i="25" s="1"/>
  <c r="AG987" i="25"/>
  <c r="AG988" i="25"/>
  <c r="AG989" i="25"/>
  <c r="AH989" i="25" s="1"/>
  <c r="AG990" i="25"/>
  <c r="AH990" i="25" s="1"/>
  <c r="AG991" i="25"/>
  <c r="AH991" i="25" s="1"/>
  <c r="AG992" i="25"/>
  <c r="AH992" i="25" s="1"/>
  <c r="AG993" i="25"/>
  <c r="AG994" i="25"/>
  <c r="AG995" i="25"/>
  <c r="AH995" i="25" s="1"/>
  <c r="AG996" i="25"/>
  <c r="AH996" i="25" s="1"/>
  <c r="AG997" i="25"/>
  <c r="AH997" i="25" s="1"/>
  <c r="AG998" i="25"/>
  <c r="AH998" i="25" s="1"/>
  <c r="AG999" i="25"/>
  <c r="AG1000" i="25"/>
  <c r="AG1001" i="25"/>
  <c r="AH1001" i="25" s="1"/>
  <c r="AG1002" i="25"/>
  <c r="AH1002" i="25" s="1"/>
  <c r="AG1003" i="25"/>
  <c r="AH1003" i="25" s="1"/>
  <c r="AG1004" i="25"/>
  <c r="AH1004" i="25" s="1"/>
  <c r="AG1005" i="25"/>
  <c r="AG1006" i="25"/>
  <c r="AG1007" i="25"/>
  <c r="AH1007" i="25" s="1"/>
  <c r="AG1008" i="25"/>
  <c r="AH1008" i="25" s="1"/>
  <c r="AG1009" i="25"/>
  <c r="AH1009" i="25" s="1"/>
  <c r="AG1010" i="25"/>
  <c r="AH1010" i="25" s="1"/>
  <c r="AG1011" i="25"/>
  <c r="AG1012" i="25"/>
  <c r="AG1013" i="25"/>
  <c r="AH1013" i="25" s="1"/>
  <c r="AG1014" i="25"/>
  <c r="AH1014" i="25" s="1"/>
  <c r="AG1015" i="25"/>
  <c r="AH1015" i="25" s="1"/>
  <c r="AG1016" i="25"/>
  <c r="AH1016" i="25" s="1"/>
  <c r="AG1017" i="25"/>
  <c r="AG1018" i="25"/>
  <c r="AG1019" i="25"/>
  <c r="AH1019" i="25" s="1"/>
  <c r="AG1020" i="25"/>
  <c r="AH1020" i="25" s="1"/>
  <c r="AG1021" i="25"/>
  <c r="AH1021" i="25" s="1"/>
  <c r="AG1022" i="25"/>
  <c r="AH1022" i="25" s="1"/>
  <c r="AG1023" i="25"/>
  <c r="AG1024" i="25"/>
  <c r="AG1025" i="25"/>
  <c r="AH1025" i="25" s="1"/>
  <c r="AG1026" i="25"/>
  <c r="AH1026" i="25" s="1"/>
  <c r="AG1027" i="25"/>
  <c r="AH1027" i="25" s="1"/>
  <c r="AG1028" i="25"/>
  <c r="AH1028" i="25" s="1"/>
  <c r="AG1029" i="25"/>
  <c r="AG1030" i="25"/>
  <c r="AG1031" i="25"/>
  <c r="AH1031" i="25" s="1"/>
  <c r="AG1032" i="25"/>
  <c r="AH1032" i="25" s="1"/>
  <c r="AG1033" i="25"/>
  <c r="AH1033" i="25" s="1"/>
  <c r="AG1034" i="25"/>
  <c r="AH1034" i="25" s="1"/>
  <c r="AG1035" i="25"/>
  <c r="AG1036" i="25"/>
  <c r="AG1037" i="25"/>
  <c r="AH1037" i="25" s="1"/>
  <c r="AG1038" i="25"/>
  <c r="AH1038" i="25" s="1"/>
  <c r="AG1039" i="25"/>
  <c r="AH1039" i="25" s="1"/>
  <c r="AG1040" i="25"/>
  <c r="AH1040" i="25" s="1"/>
  <c r="AG1041" i="25"/>
  <c r="AG1042" i="25"/>
  <c r="AG1043" i="25"/>
  <c r="AH1043" i="25" s="1"/>
  <c r="AG1044" i="25"/>
  <c r="AH1044" i="25" s="1"/>
  <c r="AG1045" i="25"/>
  <c r="AH1045" i="25" s="1"/>
  <c r="AG1046" i="25"/>
  <c r="AH1046" i="25" s="1"/>
  <c r="AG1047" i="25"/>
  <c r="AG1048" i="25"/>
  <c r="AG1049" i="25"/>
  <c r="AH1049" i="25" s="1"/>
  <c r="AG1050" i="25"/>
  <c r="AH1050" i="25" s="1"/>
  <c r="AG1051" i="25"/>
  <c r="AH1051" i="25" s="1"/>
  <c r="AG1052" i="25"/>
  <c r="AH1052" i="25" s="1"/>
  <c r="AG1053" i="25"/>
  <c r="AG1054" i="25"/>
  <c r="AG1055" i="25"/>
  <c r="AH1055" i="25" s="1"/>
  <c r="AG1056" i="25"/>
  <c r="AH1056" i="25" s="1"/>
  <c r="AG1057" i="25"/>
  <c r="AH1057" i="25" s="1"/>
  <c r="AG1058" i="25"/>
  <c r="AH1058" i="25" s="1"/>
  <c r="AG1059" i="25"/>
  <c r="AG1060" i="25"/>
  <c r="AG1061" i="25"/>
  <c r="AH1061" i="25" s="1"/>
  <c r="AG1062" i="25"/>
  <c r="AH1062" i="25" s="1"/>
  <c r="AG1063" i="25"/>
  <c r="AH1063" i="25" s="1"/>
  <c r="AG1064" i="25"/>
  <c r="AH1064" i="25" s="1"/>
  <c r="AG1065" i="25"/>
  <c r="AG1066" i="25"/>
  <c r="AG1067" i="25"/>
  <c r="AH1067" i="25" s="1"/>
  <c r="AG1068" i="25"/>
  <c r="AH1068" i="25" s="1"/>
  <c r="AG1069" i="25"/>
  <c r="AH1069" i="25" s="1"/>
  <c r="AG1070" i="25"/>
  <c r="AH1070" i="25" s="1"/>
  <c r="AG1071" i="25"/>
  <c r="AG1072" i="25"/>
  <c r="AG1073" i="25"/>
  <c r="AH1073" i="25" s="1"/>
  <c r="AG1074" i="25"/>
  <c r="AH1074" i="25" s="1"/>
  <c r="AG1075" i="25"/>
  <c r="AH1075" i="25" s="1"/>
  <c r="AG1076" i="25"/>
  <c r="AH1076" i="25" s="1"/>
  <c r="AG1077" i="25"/>
  <c r="AG1078" i="25"/>
  <c r="AG1079" i="25"/>
  <c r="AH1079" i="25" s="1"/>
  <c r="AG1080" i="25"/>
  <c r="AH1080" i="25" s="1"/>
  <c r="AG1081" i="25"/>
  <c r="AH1081" i="25" s="1"/>
  <c r="AG1082" i="25"/>
  <c r="AH1082" i="25" s="1"/>
  <c r="AG1083" i="25"/>
  <c r="AG1084" i="25"/>
  <c r="AG1085" i="25"/>
  <c r="AH1085" i="25" s="1"/>
  <c r="AG1086" i="25"/>
  <c r="AH1086" i="25" s="1"/>
  <c r="AG1087" i="25"/>
  <c r="AH1087" i="25" s="1"/>
  <c r="AG1088" i="25"/>
  <c r="AH1088" i="25" s="1"/>
  <c r="AG1089" i="25"/>
  <c r="AG1090" i="25"/>
  <c r="AG1091" i="25"/>
  <c r="AH1091" i="25" s="1"/>
  <c r="AG1092" i="25"/>
  <c r="AH1092" i="25" s="1"/>
  <c r="AG1093" i="25"/>
  <c r="AH1093" i="25" s="1"/>
  <c r="AG1094" i="25"/>
  <c r="AH1094" i="25" s="1"/>
  <c r="AG1095" i="25"/>
  <c r="AG1096" i="25"/>
  <c r="AG1097" i="25"/>
  <c r="AH1097" i="25" s="1"/>
  <c r="AG1098" i="25"/>
  <c r="AH1098" i="25" s="1"/>
  <c r="AG1099" i="25"/>
  <c r="AH1099" i="25" s="1"/>
  <c r="AG1100" i="25"/>
  <c r="AH1100" i="25" s="1"/>
  <c r="AG1101" i="25"/>
  <c r="AG1102" i="25"/>
  <c r="AG1103" i="25"/>
  <c r="AH1103" i="25" s="1"/>
  <c r="AG1104" i="25"/>
  <c r="AH1104" i="25" s="1"/>
  <c r="AG1105" i="25"/>
  <c r="AH1105" i="25" s="1"/>
  <c r="AG1106" i="25"/>
  <c r="AH1106" i="25" s="1"/>
  <c r="AG1107" i="25"/>
  <c r="AG1108" i="25"/>
  <c r="AG1109" i="25"/>
  <c r="AH1109" i="25" s="1"/>
  <c r="AG1110" i="25"/>
  <c r="AH1110" i="25" s="1"/>
  <c r="AG1111" i="25"/>
  <c r="AH1111" i="25" s="1"/>
  <c r="AG1112" i="25"/>
  <c r="AH1112" i="25" s="1"/>
  <c r="AG1113" i="25"/>
  <c r="AG1114" i="25"/>
  <c r="AG1115" i="25"/>
  <c r="AH1115" i="25" s="1"/>
  <c r="AG1116" i="25"/>
  <c r="AH1116" i="25" s="1"/>
  <c r="AG1117" i="25"/>
  <c r="AH1117" i="25" s="1"/>
  <c r="AG1118" i="25"/>
  <c r="AH1118" i="25" s="1"/>
  <c r="AG1119" i="25"/>
  <c r="AG1120" i="25"/>
  <c r="AG1121" i="25"/>
  <c r="AH1121" i="25" s="1"/>
  <c r="AG1122" i="25"/>
  <c r="AH1122" i="25" s="1"/>
  <c r="AG1123" i="25"/>
  <c r="AH1123" i="25" s="1"/>
  <c r="AG1124" i="25"/>
  <c r="AH1124" i="25" s="1"/>
  <c r="AG1125" i="25"/>
  <c r="AG1126" i="25"/>
  <c r="AG1127" i="25"/>
  <c r="AH1127" i="25" s="1"/>
  <c r="AG1128" i="25"/>
  <c r="AH1128" i="25" s="1"/>
  <c r="AG1129" i="25"/>
  <c r="AH1129" i="25" s="1"/>
  <c r="AG1130" i="25"/>
  <c r="AH1130" i="25" s="1"/>
  <c r="AG1131" i="25"/>
  <c r="AG1132" i="25"/>
  <c r="AG1133" i="25"/>
  <c r="AH1133" i="25" s="1"/>
  <c r="AG1134" i="25"/>
  <c r="AH1134" i="25" s="1"/>
  <c r="AG1135" i="25"/>
  <c r="AH1135" i="25" s="1"/>
  <c r="AG1136" i="25"/>
  <c r="AH1136" i="25" s="1"/>
  <c r="AG1137" i="25"/>
  <c r="AG1138" i="25"/>
  <c r="AG1139" i="25"/>
  <c r="AH1139" i="25" s="1"/>
  <c r="AG1140" i="25"/>
  <c r="AH1140" i="25" s="1"/>
  <c r="AG1141" i="25"/>
  <c r="AH1141" i="25" s="1"/>
  <c r="AG1142" i="25"/>
  <c r="AH1142" i="25" s="1"/>
  <c r="AG1143" i="25"/>
  <c r="AG1144" i="25"/>
  <c r="AG1145" i="25"/>
  <c r="AH1145" i="25" s="1"/>
  <c r="AG1146" i="25"/>
  <c r="AH1146" i="25" s="1"/>
  <c r="AG1147" i="25"/>
  <c r="AH1147" i="25" s="1"/>
  <c r="AG1148" i="25"/>
  <c r="AH1148" i="25" s="1"/>
  <c r="AG1149" i="25"/>
  <c r="AG1150" i="25"/>
  <c r="AG1151" i="25"/>
  <c r="AH1151" i="25" s="1"/>
  <c r="AG1152" i="25"/>
  <c r="AH1152" i="25" s="1"/>
  <c r="AG1153" i="25"/>
  <c r="AH1153" i="25" s="1"/>
  <c r="AG1154" i="25"/>
  <c r="AH1154" i="25" s="1"/>
  <c r="AG1155" i="25"/>
  <c r="AG1156" i="25"/>
  <c r="AG1157" i="25"/>
  <c r="AH1157" i="25" s="1"/>
  <c r="AG1158" i="25"/>
  <c r="AH1158" i="25" s="1"/>
  <c r="AG1159" i="25"/>
  <c r="AH1159" i="25" s="1"/>
  <c r="AG1160" i="25"/>
  <c r="AH1160" i="25" s="1"/>
  <c r="AG1161" i="25"/>
  <c r="AG1162" i="25"/>
  <c r="AG1163" i="25"/>
  <c r="AH1163" i="25" s="1"/>
  <c r="AG1164" i="25"/>
  <c r="AH1164" i="25" s="1"/>
  <c r="AG1165" i="25"/>
  <c r="AH1165" i="25" s="1"/>
  <c r="AG1166" i="25"/>
  <c r="AH1166" i="25" s="1"/>
  <c r="AG1167" i="25"/>
  <c r="AG1168" i="25"/>
  <c r="AG1169" i="25"/>
  <c r="AH1169" i="25" s="1"/>
  <c r="AG1170" i="25"/>
  <c r="AH1170" i="25" s="1"/>
  <c r="AG1171" i="25"/>
  <c r="AH1171" i="25" s="1"/>
  <c r="AG1172" i="25"/>
  <c r="AH1172" i="25" s="1"/>
  <c r="AG1173" i="25"/>
  <c r="AG1174" i="25"/>
  <c r="AG1175" i="25"/>
  <c r="AH1175" i="25" s="1"/>
  <c r="AG1176" i="25"/>
  <c r="AH1176" i="25" s="1"/>
  <c r="AG1177" i="25"/>
  <c r="AH1177" i="25" s="1"/>
  <c r="AG1178" i="25"/>
  <c r="AH1178" i="25" s="1"/>
  <c r="AG1179" i="25"/>
  <c r="AG1180" i="25"/>
  <c r="AG1181" i="25"/>
  <c r="AH1181" i="25" s="1"/>
  <c r="AG1182" i="25"/>
  <c r="AH1182" i="25" s="1"/>
  <c r="AG1183" i="25"/>
  <c r="AH1183" i="25" s="1"/>
  <c r="AG1184" i="25"/>
  <c r="AH1184" i="25" s="1"/>
  <c r="AG1185" i="25"/>
  <c r="AG1186" i="25"/>
  <c r="AG1187" i="25"/>
  <c r="AH1187" i="25" s="1"/>
  <c r="AG1188" i="25"/>
  <c r="AH1188" i="25" s="1"/>
  <c r="AG1189" i="25"/>
  <c r="AH1189" i="25" s="1"/>
  <c r="AG1190" i="25"/>
  <c r="AH1190" i="25" s="1"/>
  <c r="AG1191" i="25"/>
  <c r="AG1192" i="25"/>
  <c r="AG1193" i="25"/>
  <c r="AH1193" i="25" s="1"/>
  <c r="AG1194" i="25"/>
  <c r="AH1194" i="25" s="1"/>
  <c r="AG1195" i="25"/>
  <c r="AH1195" i="25" s="1"/>
  <c r="AG1196" i="25"/>
  <c r="AH1196" i="25" s="1"/>
  <c r="AG1197" i="25"/>
  <c r="AG1198" i="25"/>
  <c r="AG1199" i="25"/>
  <c r="AH1199" i="25" s="1"/>
  <c r="AG1200" i="25"/>
  <c r="AH1200" i="25" s="1"/>
  <c r="AG1201" i="25"/>
  <c r="AH1201" i="25" s="1"/>
  <c r="AG1202" i="25"/>
  <c r="AH1202" i="25" s="1"/>
  <c r="AG1203" i="25"/>
  <c r="AG1204" i="25"/>
  <c r="AG1205" i="25"/>
  <c r="AH1205" i="25" s="1"/>
  <c r="AG1206" i="25"/>
  <c r="AH1206" i="25" s="1"/>
  <c r="AG1207" i="25"/>
  <c r="AH1207" i="25" s="1"/>
  <c r="AG1208" i="25"/>
  <c r="AH1208" i="25" s="1"/>
  <c r="AG1209" i="25"/>
  <c r="AG1210" i="25"/>
  <c r="AG1211" i="25"/>
  <c r="AH1211" i="25" s="1"/>
  <c r="AG1212" i="25"/>
  <c r="AH1212" i="25" s="1"/>
  <c r="AG1213" i="25"/>
  <c r="AH1213" i="25" s="1"/>
  <c r="AG1214" i="25"/>
  <c r="AH1214" i="25" s="1"/>
  <c r="AG1215" i="25"/>
  <c r="AG1216" i="25"/>
  <c r="AG1217" i="25"/>
  <c r="AH1217" i="25" s="1"/>
  <c r="AG1218" i="25"/>
  <c r="AH1218" i="25" s="1"/>
  <c r="AG1219" i="25"/>
  <c r="AH1219" i="25" s="1"/>
  <c r="AG1220" i="25"/>
  <c r="AH1220" i="25" s="1"/>
  <c r="AG1221" i="25"/>
  <c r="AG1222" i="25"/>
  <c r="AG1223" i="25"/>
  <c r="AH1223" i="25" s="1"/>
  <c r="AG1224" i="25"/>
  <c r="AH1224" i="25" s="1"/>
  <c r="AG1225" i="25"/>
  <c r="AH1225" i="25" s="1"/>
  <c r="AG1226" i="25"/>
  <c r="AH1226" i="25" s="1"/>
  <c r="AG1227" i="25"/>
  <c r="AG1228" i="25"/>
  <c r="AG1229" i="25"/>
  <c r="AH1229" i="25" s="1"/>
  <c r="AG1230" i="25"/>
  <c r="AH1230" i="25" s="1"/>
  <c r="AG1231" i="25"/>
  <c r="AH1231" i="25" s="1"/>
  <c r="AG1232" i="25"/>
  <c r="AH1232" i="25" s="1"/>
  <c r="AG1233" i="25"/>
  <c r="AG1234" i="25"/>
  <c r="AG1235" i="25"/>
  <c r="AH1235" i="25" s="1"/>
  <c r="AG1236" i="25"/>
  <c r="AH1236" i="25" s="1"/>
  <c r="AG1237" i="25"/>
  <c r="AH1237" i="25" s="1"/>
  <c r="AG1238" i="25"/>
  <c r="AH1238" i="25" s="1"/>
  <c r="AG1239" i="25"/>
  <c r="AG1240" i="25"/>
  <c r="AG1241" i="25"/>
  <c r="AH1241" i="25" s="1"/>
  <c r="AG1242" i="25"/>
  <c r="AH1242" i="25" s="1"/>
  <c r="AG1243" i="25"/>
  <c r="AH1243" i="25" s="1"/>
  <c r="AG1244" i="25"/>
  <c r="AH1244" i="25" s="1"/>
  <c r="AG1245" i="25"/>
  <c r="AG1246" i="25"/>
  <c r="AG1247" i="25"/>
  <c r="AH1247" i="25" s="1"/>
  <c r="AG1248" i="25"/>
  <c r="AH1248" i="25" s="1"/>
  <c r="AG1249" i="25"/>
  <c r="AH1249" i="25" s="1"/>
  <c r="AG1250" i="25"/>
  <c r="AH1250" i="25" s="1"/>
  <c r="AG1251" i="25"/>
  <c r="AG1252" i="25"/>
  <c r="AG1253" i="25"/>
  <c r="AH1253" i="25" s="1"/>
  <c r="AG1254" i="25"/>
  <c r="AH1254" i="25" s="1"/>
  <c r="AG1255" i="25"/>
  <c r="AH1255" i="25" s="1"/>
  <c r="AG1256" i="25"/>
  <c r="AH1256" i="25" s="1"/>
  <c r="AG1257" i="25"/>
  <c r="AG1258" i="25"/>
  <c r="AG1259" i="25"/>
  <c r="AH1259" i="25" s="1"/>
  <c r="AG1260" i="25"/>
  <c r="AH1260" i="25" s="1"/>
  <c r="AG1261" i="25"/>
  <c r="AH1261" i="25" s="1"/>
  <c r="AG1262" i="25"/>
  <c r="AH1262" i="25" s="1"/>
  <c r="AG1263" i="25"/>
  <c r="AG1264" i="25"/>
  <c r="AG1265" i="25"/>
  <c r="AH1265" i="25" s="1"/>
  <c r="AG1266" i="25"/>
  <c r="AH1266" i="25" s="1"/>
  <c r="AG1267" i="25"/>
  <c r="AH1267" i="25" s="1"/>
  <c r="AG1268" i="25"/>
  <c r="AH1268" i="25" s="1"/>
  <c r="AG1269" i="25"/>
  <c r="AG1270" i="25"/>
  <c r="AG1271" i="25"/>
  <c r="AH1271" i="25" s="1"/>
  <c r="AG1272" i="25"/>
  <c r="AH1272" i="25" s="1"/>
  <c r="AG1273" i="25"/>
  <c r="AH1273" i="25" s="1"/>
  <c r="AG1274" i="25"/>
  <c r="AH1274" i="25" s="1"/>
  <c r="AG1275" i="25"/>
  <c r="AG1276" i="25"/>
  <c r="AG1277" i="25"/>
  <c r="AH1277" i="25" s="1"/>
  <c r="AG1278" i="25"/>
  <c r="AH1278" i="25" s="1"/>
  <c r="AG1279" i="25"/>
  <c r="AH1279" i="25" s="1"/>
  <c r="AG1280" i="25"/>
  <c r="AH1280" i="25" s="1"/>
  <c r="AG1281" i="25"/>
  <c r="AG1282" i="25"/>
  <c r="AG1283" i="25"/>
  <c r="AH1283" i="25" s="1"/>
  <c r="AG1284" i="25"/>
  <c r="AH1284" i="25" s="1"/>
  <c r="AG1285" i="25"/>
  <c r="AH1285" i="25" s="1"/>
  <c r="AG1286" i="25"/>
  <c r="AH1286" i="25" s="1"/>
  <c r="AG1287" i="25"/>
  <c r="AG1288" i="25"/>
  <c r="AG1289" i="25"/>
  <c r="AH1289" i="25" s="1"/>
  <c r="AG1290" i="25"/>
  <c r="AH1290" i="25" s="1"/>
  <c r="AG1291" i="25"/>
  <c r="AH1291" i="25" s="1"/>
  <c r="AG1292" i="25"/>
  <c r="AH1292" i="25" s="1"/>
  <c r="AG1293" i="25"/>
  <c r="AG1294" i="25"/>
  <c r="AG1295" i="25"/>
  <c r="AH1295" i="25" s="1"/>
  <c r="AG1296" i="25"/>
  <c r="AH1296" i="25" s="1"/>
  <c r="AG1297" i="25"/>
  <c r="AH1297" i="25" s="1"/>
  <c r="AG1298" i="25"/>
  <c r="AH1298" i="25" s="1"/>
  <c r="AG1299" i="25"/>
  <c r="AG1300" i="25"/>
  <c r="AG1301" i="25"/>
  <c r="AH1301" i="25" s="1"/>
  <c r="AG1302" i="25"/>
  <c r="AH1302" i="25" s="1"/>
  <c r="AG1303" i="25"/>
  <c r="AH1303" i="25" s="1"/>
  <c r="AG1304" i="25"/>
  <c r="AH1304" i="25" s="1"/>
  <c r="AG1305" i="25"/>
  <c r="AG1306" i="25"/>
  <c r="AG1307" i="25"/>
  <c r="AH1307" i="25" s="1"/>
  <c r="AG1308" i="25"/>
  <c r="AH1308" i="25" s="1"/>
  <c r="AG1309" i="25"/>
  <c r="AH1309" i="25" s="1"/>
  <c r="AG1310" i="25"/>
  <c r="AH1310" i="25" s="1"/>
  <c r="AG1311" i="25"/>
  <c r="AG1312" i="25"/>
  <c r="AG1313" i="25"/>
  <c r="AH1313" i="25" s="1"/>
  <c r="AG1314" i="25"/>
  <c r="AH1314" i="25" s="1"/>
  <c r="AG1315" i="25"/>
  <c r="AH1315" i="25" s="1"/>
  <c r="AG1316" i="25"/>
  <c r="AH1316" i="25" s="1"/>
  <c r="AG1317" i="25"/>
  <c r="AG1318" i="25"/>
  <c r="AG1319" i="25"/>
  <c r="AH1319" i="25" s="1"/>
  <c r="AG1320" i="25"/>
  <c r="AH1320" i="25" s="1"/>
  <c r="AG1321" i="25"/>
  <c r="AH1321" i="25" s="1"/>
  <c r="AG1322" i="25"/>
  <c r="AH1322" i="25" s="1"/>
  <c r="AG1323" i="25"/>
  <c r="AG1324" i="25"/>
  <c r="AG1325" i="25"/>
  <c r="AH1325" i="25" s="1"/>
  <c r="AG1326" i="25"/>
  <c r="AH1326" i="25" s="1"/>
  <c r="AG1327" i="25"/>
  <c r="AH1327" i="25" s="1"/>
  <c r="AG1328" i="25"/>
  <c r="AH1328" i="25" s="1"/>
  <c r="AG1329" i="25"/>
  <c r="AG1330" i="25"/>
  <c r="AG1331" i="25"/>
  <c r="AH1331" i="25" s="1"/>
  <c r="AG1332" i="25"/>
  <c r="AH1332" i="25" s="1"/>
  <c r="AG1333" i="25"/>
  <c r="AH1333" i="25" s="1"/>
  <c r="AG1334" i="25"/>
  <c r="AH1334" i="25" s="1"/>
  <c r="AG1335" i="25"/>
  <c r="AG1336" i="25"/>
  <c r="AG1337" i="25"/>
  <c r="AH1337" i="25" s="1"/>
  <c r="AG1338" i="25"/>
  <c r="AH1338" i="25" s="1"/>
  <c r="AG1339" i="25"/>
  <c r="AH1339" i="25" s="1"/>
  <c r="AG1340" i="25"/>
  <c r="AH1340" i="25" s="1"/>
  <c r="AG1341" i="25"/>
  <c r="AG1342" i="25"/>
  <c r="AG1343" i="25"/>
  <c r="AH1343" i="25" s="1"/>
  <c r="AG1344" i="25"/>
  <c r="AH1344" i="25" s="1"/>
  <c r="AG1345" i="25"/>
  <c r="AH1345" i="25" s="1"/>
  <c r="AG1346" i="25"/>
  <c r="AH1346" i="25" s="1"/>
  <c r="AG1347" i="25"/>
  <c r="AG1348" i="25"/>
  <c r="AG1349" i="25"/>
  <c r="AH1349" i="25" s="1"/>
  <c r="AG1350" i="25"/>
  <c r="AH1350" i="25" s="1"/>
  <c r="AG1351" i="25"/>
  <c r="AH1351" i="25" s="1"/>
  <c r="AG1352" i="25"/>
  <c r="AH1352" i="25" s="1"/>
  <c r="AG1353" i="25"/>
  <c r="AG1354" i="25"/>
  <c r="AG1355" i="25"/>
  <c r="AH1355" i="25" s="1"/>
  <c r="AG1356" i="25"/>
  <c r="AH1356" i="25" s="1"/>
  <c r="AG1357" i="25"/>
  <c r="AH1357" i="25" s="1"/>
  <c r="AG1358" i="25"/>
  <c r="AH1358" i="25" s="1"/>
  <c r="AG1359" i="25"/>
  <c r="AG1360" i="25"/>
  <c r="AG1361" i="25"/>
  <c r="AH1361" i="25" s="1"/>
  <c r="AG1362" i="25"/>
  <c r="AH1362" i="25" s="1"/>
  <c r="AG1363" i="25"/>
  <c r="AH1363" i="25" s="1"/>
  <c r="AG1364" i="25"/>
  <c r="AH1364" i="25" s="1"/>
  <c r="AG1365" i="25"/>
  <c r="AG1366" i="25"/>
  <c r="AG1367" i="25"/>
  <c r="AH1367" i="25" s="1"/>
  <c r="AG1368" i="25"/>
  <c r="AH1368" i="25" s="1"/>
  <c r="AG1369" i="25"/>
  <c r="AH1369" i="25" s="1"/>
  <c r="AG1370" i="25"/>
  <c r="AH1370" i="25" s="1"/>
  <c r="AG1371" i="25"/>
  <c r="AG1372" i="25"/>
  <c r="AG1373" i="25"/>
  <c r="AH1373" i="25" s="1"/>
  <c r="AG1374" i="25"/>
  <c r="AH1374" i="25" s="1"/>
  <c r="AG1375" i="25"/>
  <c r="AH1375" i="25" s="1"/>
  <c r="AG1376" i="25"/>
  <c r="AH1376" i="25" s="1"/>
  <c r="AG1377" i="25"/>
  <c r="AG1378" i="25"/>
  <c r="AG1379" i="25"/>
  <c r="AH1379" i="25" s="1"/>
  <c r="AG1380" i="25"/>
  <c r="AH1380" i="25" s="1"/>
  <c r="AG1381" i="25"/>
  <c r="AH1381" i="25" s="1"/>
  <c r="AG1382" i="25"/>
  <c r="AH1382" i="25" s="1"/>
  <c r="AG1383" i="25"/>
  <c r="AG1384" i="25"/>
  <c r="AG1385" i="25"/>
  <c r="AH1385" i="25" s="1"/>
  <c r="AG1386" i="25"/>
  <c r="AH1386" i="25" s="1"/>
  <c r="AG1387" i="25"/>
  <c r="AH1387" i="25" s="1"/>
  <c r="AG1388" i="25"/>
  <c r="AH1388" i="25" s="1"/>
  <c r="AG1389" i="25"/>
  <c r="AG1390" i="25"/>
  <c r="AG1391" i="25"/>
  <c r="AH1391" i="25" s="1"/>
  <c r="AG1392" i="25"/>
  <c r="AH1392" i="25" s="1"/>
  <c r="AG1393" i="25"/>
  <c r="AH1393" i="25" s="1"/>
  <c r="AG1394" i="25"/>
  <c r="AH1394" i="25" s="1"/>
  <c r="AG1395" i="25"/>
  <c r="AG1396" i="25"/>
  <c r="AG1397" i="25"/>
  <c r="AH1397" i="25" s="1"/>
  <c r="AG1398" i="25"/>
  <c r="AH1398" i="25" s="1"/>
  <c r="AG1399" i="25"/>
  <c r="AH1399" i="25" s="1"/>
  <c r="AG1400" i="25"/>
  <c r="AH1400" i="25" s="1"/>
  <c r="AG1401" i="25"/>
  <c r="AG1402" i="25"/>
  <c r="AG1403" i="25"/>
  <c r="AH1403" i="25" s="1"/>
  <c r="AG1404" i="25"/>
  <c r="AH1404" i="25" s="1"/>
  <c r="AG1405" i="25"/>
  <c r="AH1405" i="25" s="1"/>
  <c r="AG1406" i="25"/>
  <c r="AH1406" i="25" s="1"/>
  <c r="AG1407" i="25"/>
  <c r="AG1408" i="25"/>
  <c r="AG1409" i="25"/>
  <c r="AH1409" i="25" s="1"/>
  <c r="AG1410" i="25"/>
  <c r="AH1410" i="25" s="1"/>
  <c r="AG1411" i="25"/>
  <c r="AH1411" i="25" s="1"/>
  <c r="AG1412" i="25"/>
  <c r="AH1412" i="25" s="1"/>
  <c r="AG1413" i="25"/>
  <c r="AG1414" i="25"/>
  <c r="AG1415" i="25"/>
  <c r="AH1415" i="25" s="1"/>
  <c r="AG1416" i="25"/>
  <c r="AH1416" i="25" s="1"/>
  <c r="AG1417" i="25"/>
  <c r="AH1417" i="25" s="1"/>
  <c r="AG1418" i="25"/>
  <c r="AH1418" i="25" s="1"/>
  <c r="AG1419" i="25"/>
  <c r="AG1420" i="25"/>
  <c r="AG1421" i="25"/>
  <c r="AH1421" i="25" s="1"/>
  <c r="AG1422" i="25"/>
  <c r="AH1422" i="25" s="1"/>
  <c r="AG1423" i="25"/>
  <c r="AH1423" i="25" s="1"/>
  <c r="AG1424" i="25"/>
  <c r="AH1424" i="25" s="1"/>
  <c r="AG1425" i="25"/>
  <c r="AG1426" i="25"/>
  <c r="AG1427" i="25"/>
  <c r="AH1427" i="25" s="1"/>
  <c r="AG1428" i="25"/>
  <c r="AH1428" i="25" s="1"/>
  <c r="AG1429" i="25"/>
  <c r="AH1429" i="25" s="1"/>
  <c r="AG1430" i="25"/>
  <c r="AH1430" i="25" s="1"/>
  <c r="AG1431" i="25"/>
  <c r="AG1432" i="25"/>
  <c r="AG1433" i="25"/>
  <c r="AH1433" i="25" s="1"/>
  <c r="AG1434" i="25"/>
  <c r="AH1434" i="25" s="1"/>
  <c r="AG1435" i="25"/>
  <c r="AH1435" i="25" s="1"/>
  <c r="AG1436" i="25"/>
  <c r="AH1436" i="25" s="1"/>
  <c r="AG1437" i="25"/>
  <c r="AG1438" i="25"/>
  <c r="AG1439" i="25"/>
  <c r="AH1439" i="25" s="1"/>
  <c r="AG1440" i="25"/>
  <c r="AH1440" i="25" s="1"/>
  <c r="AG1441" i="25"/>
  <c r="AH1441" i="25" s="1"/>
  <c r="AG1442" i="25"/>
  <c r="AH1442" i="25" s="1"/>
  <c r="AG1443" i="25"/>
  <c r="AG1444" i="25"/>
  <c r="AG1445" i="25"/>
  <c r="AH1445" i="25" s="1"/>
  <c r="AG1446" i="25"/>
  <c r="AH1446" i="25" s="1"/>
  <c r="AG1447" i="25"/>
  <c r="AH1447" i="25" s="1"/>
  <c r="AG1448" i="25"/>
  <c r="AH1448" i="25" s="1"/>
  <c r="AG1449" i="25"/>
  <c r="AG1450" i="25"/>
  <c r="AG1451" i="25"/>
  <c r="AH1451" i="25" s="1"/>
  <c r="AG1452" i="25"/>
  <c r="AH1452" i="25" s="1"/>
  <c r="AG1453" i="25"/>
  <c r="AH1453" i="25" s="1"/>
  <c r="AG1454" i="25"/>
  <c r="AH1454" i="25" s="1"/>
  <c r="AG1455" i="25"/>
  <c r="AG1456" i="25"/>
  <c r="AG1457" i="25"/>
  <c r="AH1457" i="25" s="1"/>
  <c r="AG1458" i="25"/>
  <c r="AH1458" i="25" s="1"/>
  <c r="AG1459" i="25"/>
  <c r="AH1459" i="25" s="1"/>
  <c r="AG1460" i="25"/>
  <c r="AH1460" i="25" s="1"/>
  <c r="AG1461" i="25"/>
  <c r="AG1462" i="25"/>
  <c r="AG1463" i="25"/>
  <c r="AH1463" i="25" s="1"/>
  <c r="AG1464" i="25"/>
  <c r="AH1464" i="25" s="1"/>
  <c r="AG1465" i="25"/>
  <c r="AH1465" i="25" s="1"/>
  <c r="AG1466" i="25"/>
  <c r="AH1466" i="25" s="1"/>
  <c r="AG1467" i="25"/>
  <c r="AG1468" i="25"/>
  <c r="AG1469" i="25"/>
  <c r="AH1469" i="25" s="1"/>
  <c r="AG1470" i="25"/>
  <c r="AH1470" i="25" s="1"/>
  <c r="AG1471" i="25"/>
  <c r="AH1471" i="25" s="1"/>
  <c r="AG1472" i="25"/>
  <c r="AH1472" i="25" s="1"/>
  <c r="AG1473" i="25"/>
  <c r="AG1474" i="25"/>
  <c r="AG1475" i="25"/>
  <c r="AH1475" i="25" s="1"/>
  <c r="AG1476" i="25"/>
  <c r="AH1476" i="25" s="1"/>
  <c r="AG1477" i="25"/>
  <c r="AH1477" i="25" s="1"/>
  <c r="AG1478" i="25"/>
  <c r="AH1478" i="25" s="1"/>
  <c r="AG1479" i="25"/>
  <c r="AG1480" i="25"/>
  <c r="AG1481" i="25"/>
  <c r="AH1481" i="25" s="1"/>
  <c r="AG1482" i="25"/>
  <c r="AH1482" i="25" s="1"/>
  <c r="AG1483" i="25"/>
  <c r="AH1483" i="25" s="1"/>
  <c r="AG1484" i="25"/>
  <c r="AH1484" i="25" s="1"/>
  <c r="AG1485" i="25"/>
  <c r="AG1486" i="25"/>
  <c r="AG1487" i="25"/>
  <c r="AH1487" i="25" s="1"/>
  <c r="AG1488" i="25"/>
  <c r="AH1488" i="25" s="1"/>
  <c r="AG1489" i="25"/>
  <c r="AH1489" i="25" s="1"/>
  <c r="AG1490" i="25"/>
  <c r="AH1490" i="25" s="1"/>
  <c r="AG1491" i="25"/>
  <c r="AG1492" i="25"/>
  <c r="AG1493" i="25"/>
  <c r="AH1493" i="25" s="1"/>
  <c r="AG1494" i="25"/>
  <c r="AH1494" i="25" s="1"/>
  <c r="AG1495" i="25"/>
  <c r="AH1495" i="25" s="1"/>
  <c r="AG1496" i="25"/>
  <c r="AH1496" i="25" s="1"/>
  <c r="AG1497" i="25"/>
  <c r="AG1498" i="25"/>
  <c r="AG1499" i="25"/>
  <c r="AH1499" i="25" s="1"/>
  <c r="AG1500" i="25"/>
  <c r="AH1500" i="25" s="1"/>
  <c r="AG1501" i="25"/>
  <c r="AH1501" i="25" s="1"/>
  <c r="AG1502" i="25"/>
  <c r="AH1502" i="25" s="1"/>
  <c r="AG1503" i="25"/>
  <c r="AG1504" i="25"/>
  <c r="AG1505" i="25"/>
  <c r="AH1505" i="25" s="1"/>
  <c r="AG1506" i="25"/>
  <c r="AH1506" i="25" s="1"/>
  <c r="AG1507" i="25"/>
  <c r="AH1507" i="25" s="1"/>
  <c r="AG1508" i="25"/>
  <c r="AH1508" i="25" s="1"/>
  <c r="AG1509" i="25"/>
  <c r="AG1510" i="25"/>
  <c r="AG1511" i="25"/>
  <c r="AH1511" i="25" s="1"/>
  <c r="AG1512" i="25"/>
  <c r="AH1512" i="25" s="1"/>
  <c r="AG1513" i="25"/>
  <c r="AH1513" i="25" s="1"/>
  <c r="AG1514" i="25"/>
  <c r="AH1514" i="25" s="1"/>
  <c r="AG1515" i="25"/>
  <c r="AG1516" i="25"/>
  <c r="AG1517" i="25"/>
  <c r="AH1517" i="25" s="1"/>
  <c r="AG1518" i="25"/>
  <c r="AH1518" i="25" s="1"/>
  <c r="AG1519" i="25"/>
  <c r="AH1519" i="25" s="1"/>
  <c r="AG1520" i="25"/>
  <c r="AH1520" i="25" s="1"/>
  <c r="AG1521" i="25"/>
  <c r="AG1522" i="25"/>
  <c r="AG1523" i="25"/>
  <c r="AH1523" i="25" s="1"/>
  <c r="AG1524" i="25"/>
  <c r="AH1524" i="25" s="1"/>
  <c r="AG1525" i="25"/>
  <c r="AH1525" i="25" s="1"/>
  <c r="AG1526" i="25"/>
  <c r="AH1526" i="25" s="1"/>
  <c r="AG1527" i="25"/>
  <c r="AG1528" i="25"/>
  <c r="AG1529" i="25"/>
  <c r="AH1529" i="25" s="1"/>
  <c r="AG1530" i="25"/>
  <c r="AH1530" i="25" s="1"/>
  <c r="AG1531" i="25"/>
  <c r="AH1531" i="25" s="1"/>
  <c r="AG1532" i="25"/>
  <c r="AH1532" i="25" s="1"/>
  <c r="AG1533" i="25"/>
  <c r="AG1534" i="25"/>
  <c r="AG1535" i="25"/>
  <c r="AH1535" i="25" s="1"/>
  <c r="AG1536" i="25"/>
  <c r="AH1536" i="25" s="1"/>
  <c r="AG1537" i="25"/>
  <c r="AH1537" i="25" s="1"/>
  <c r="AG1538" i="25"/>
  <c r="AH1538" i="25" s="1"/>
  <c r="AG1539" i="25"/>
  <c r="AG1540" i="25"/>
  <c r="AG1541" i="25"/>
  <c r="AH1541" i="25" s="1"/>
  <c r="AG1542" i="25"/>
  <c r="AH1542" i="25" s="1"/>
  <c r="AG1543" i="25"/>
  <c r="AH1543" i="25" s="1"/>
  <c r="AG1544" i="25"/>
  <c r="AH1544" i="25" s="1"/>
  <c r="AG1545" i="25"/>
  <c r="AG1546" i="25"/>
  <c r="AG1547" i="25"/>
  <c r="AH1547" i="25" s="1"/>
  <c r="AG1548" i="25"/>
  <c r="AH1548" i="25" s="1"/>
  <c r="AG1549" i="25"/>
  <c r="AH1549" i="25" s="1"/>
  <c r="AG1550" i="25"/>
  <c r="AH1550" i="25" s="1"/>
  <c r="AG1551" i="25"/>
  <c r="AG1552" i="25"/>
  <c r="AG1553" i="25"/>
  <c r="AH1553" i="25" s="1"/>
  <c r="AG1554" i="25"/>
  <c r="AH1554" i="25" s="1"/>
  <c r="AG1555" i="25"/>
  <c r="AH1555" i="25" s="1"/>
  <c r="AG1556" i="25"/>
  <c r="AH1556" i="25" s="1"/>
  <c r="AG1557" i="25"/>
  <c r="AG1558" i="25"/>
  <c r="AG1559" i="25"/>
  <c r="AH1559" i="25" s="1"/>
  <c r="AG1560" i="25"/>
  <c r="AH1560" i="25" s="1"/>
  <c r="AG1561" i="25"/>
  <c r="AH1561" i="25" s="1"/>
  <c r="AG1562" i="25"/>
  <c r="AH1562" i="25" s="1"/>
  <c r="AG1563" i="25"/>
  <c r="AG1564" i="25"/>
  <c r="AG1565" i="25"/>
  <c r="AH1565" i="25" s="1"/>
  <c r="AG1566" i="25"/>
  <c r="AH1566" i="25" s="1"/>
  <c r="AG1567" i="25"/>
  <c r="AH1567" i="25" s="1"/>
  <c r="AG1568" i="25"/>
  <c r="AH1568" i="25" s="1"/>
  <c r="AG1569" i="25"/>
  <c r="AG1570" i="25"/>
  <c r="AG1571" i="25"/>
  <c r="AH1571" i="25" s="1"/>
  <c r="AG1572" i="25"/>
  <c r="AH1572" i="25" s="1"/>
  <c r="AG1573" i="25"/>
  <c r="AH1573" i="25" s="1"/>
  <c r="AG1574" i="25"/>
  <c r="AH1574" i="25" s="1"/>
  <c r="AG1575" i="25"/>
  <c r="AG1576" i="25"/>
  <c r="AG1577" i="25"/>
  <c r="AH1577" i="25" s="1"/>
  <c r="AG1578" i="25"/>
  <c r="AH1578" i="25" s="1"/>
  <c r="AG1579" i="25"/>
  <c r="AH1579" i="25" s="1"/>
  <c r="AG1580" i="25"/>
  <c r="AH1580" i="25" s="1"/>
  <c r="AG1581" i="25"/>
  <c r="AG1582" i="25"/>
  <c r="AG1583" i="25"/>
  <c r="AH1583" i="25" s="1"/>
  <c r="AG1584" i="25"/>
  <c r="AH1584" i="25" s="1"/>
  <c r="AG1585" i="25"/>
  <c r="AH1585" i="25" s="1"/>
  <c r="AG1586" i="25"/>
  <c r="AH1586" i="25" s="1"/>
  <c r="AG1587" i="25"/>
  <c r="AG1588" i="25"/>
  <c r="AG1589" i="25"/>
  <c r="AH1589" i="25" s="1"/>
  <c r="AG1590" i="25"/>
  <c r="AH1590" i="25" s="1"/>
  <c r="AG1591" i="25"/>
  <c r="AH1591" i="25" s="1"/>
  <c r="AG1592" i="25"/>
  <c r="AH1592" i="25" s="1"/>
  <c r="AG1593" i="25"/>
  <c r="AG1594" i="25"/>
  <c r="AG1595" i="25"/>
  <c r="AH1595" i="25" s="1"/>
  <c r="AG1596" i="25"/>
  <c r="AH1596" i="25" s="1"/>
  <c r="AG1597" i="25"/>
  <c r="AH1597" i="25" s="1"/>
  <c r="AG1598" i="25"/>
  <c r="AH1598" i="25" s="1"/>
  <c r="AG1599" i="25"/>
  <c r="AG1600" i="25"/>
  <c r="AG1601" i="25"/>
  <c r="AH1601" i="25" s="1"/>
  <c r="AG1602" i="25"/>
  <c r="AH1602" i="25" s="1"/>
  <c r="AG1603" i="25"/>
  <c r="AH1603" i="25" s="1"/>
  <c r="AG1604" i="25"/>
  <c r="AH1604" i="25" s="1"/>
  <c r="AG1605" i="25"/>
  <c r="AG1606" i="25"/>
  <c r="AG1607" i="25"/>
  <c r="AH1607" i="25" s="1"/>
  <c r="AG1608" i="25"/>
  <c r="AH1608" i="25" s="1"/>
  <c r="AG1609" i="25"/>
  <c r="AH1609" i="25" s="1"/>
  <c r="AG1610" i="25"/>
  <c r="AH1610" i="25" s="1"/>
  <c r="AG1611" i="25"/>
  <c r="AG1612" i="25"/>
  <c r="AG1613" i="25"/>
  <c r="AH1613" i="25" s="1"/>
  <c r="AG1614" i="25"/>
  <c r="AH1614" i="25" s="1"/>
  <c r="AG1615" i="25"/>
  <c r="AH1615" i="25" s="1"/>
  <c r="AG1616" i="25"/>
  <c r="AH1616" i="25" s="1"/>
  <c r="AG1617" i="25"/>
  <c r="AG1618" i="25"/>
  <c r="AG1619" i="25"/>
  <c r="AH1619" i="25" s="1"/>
  <c r="AG1620" i="25"/>
  <c r="AH1620" i="25" s="1"/>
  <c r="AG1621" i="25"/>
  <c r="AH1621" i="25" s="1"/>
  <c r="AG1622" i="25"/>
  <c r="AH1622" i="25" s="1"/>
  <c r="AG1623" i="25"/>
  <c r="AG1624" i="25"/>
  <c r="AG1625" i="25"/>
  <c r="AH1625" i="25" s="1"/>
  <c r="AG1626" i="25"/>
  <c r="AH1626" i="25" s="1"/>
  <c r="AG1627" i="25"/>
  <c r="AH1627" i="25" s="1"/>
  <c r="AG1628" i="25"/>
  <c r="AH1628" i="25" s="1"/>
  <c r="AG1629" i="25"/>
  <c r="AG1630" i="25"/>
  <c r="AG1631" i="25"/>
  <c r="AH1631" i="25" s="1"/>
  <c r="AG1632" i="25"/>
  <c r="AH1632" i="25" s="1"/>
  <c r="AG1633" i="25"/>
  <c r="AH1633" i="25" s="1"/>
  <c r="AG1634" i="25"/>
  <c r="AH1634" i="25" s="1"/>
  <c r="AG1635" i="25"/>
  <c r="AG1636" i="25"/>
  <c r="AG1637" i="25"/>
  <c r="AH1637" i="25" s="1"/>
  <c r="AG1638" i="25"/>
  <c r="AH1638" i="25" s="1"/>
  <c r="AG1639" i="25"/>
  <c r="AH1639" i="25" s="1"/>
  <c r="AG1640" i="25"/>
  <c r="AH1640" i="25" s="1"/>
  <c r="AG1641" i="25"/>
  <c r="AG1642" i="25"/>
  <c r="AG1643" i="25"/>
  <c r="AH1643" i="25" s="1"/>
  <c r="AG1644" i="25"/>
  <c r="AH1644" i="25" s="1"/>
  <c r="AG1645" i="25"/>
  <c r="AH1645" i="25" s="1"/>
  <c r="AG1646" i="25"/>
  <c r="AH1646" i="25" s="1"/>
  <c r="AG1647" i="25"/>
  <c r="AG1648" i="25"/>
  <c r="AG1649" i="25"/>
  <c r="AH1649" i="25" s="1"/>
  <c r="AG1650" i="25"/>
  <c r="AH1650" i="25" s="1"/>
  <c r="AG1651" i="25"/>
  <c r="AH1651" i="25" s="1"/>
  <c r="AG1652" i="25"/>
  <c r="AH1652" i="25" s="1"/>
  <c r="AG1653" i="25"/>
  <c r="AG1654" i="25"/>
  <c r="AG1655" i="25"/>
  <c r="AH1655" i="25" s="1"/>
  <c r="AG1656" i="25"/>
  <c r="AH1656" i="25" s="1"/>
  <c r="AG1657" i="25"/>
  <c r="AH1657" i="25" s="1"/>
  <c r="AG1658" i="25"/>
  <c r="AH1658" i="25" s="1"/>
  <c r="AG1659" i="25"/>
  <c r="AG1660" i="25"/>
  <c r="AG1661" i="25"/>
  <c r="AH1661" i="25" s="1"/>
  <c r="AG1662" i="25"/>
  <c r="AH1662" i="25" s="1"/>
  <c r="AG1663" i="25"/>
  <c r="AH1663" i="25" s="1"/>
  <c r="AG1664" i="25"/>
  <c r="AH1664" i="25" s="1"/>
  <c r="AG1665" i="25"/>
  <c r="AG1666" i="25"/>
  <c r="AG1667" i="25"/>
  <c r="AH1667" i="25" s="1"/>
  <c r="AG1668" i="25"/>
  <c r="AH1668" i="25" s="1"/>
  <c r="AG1669" i="25"/>
  <c r="AH1669" i="25" s="1"/>
  <c r="AG1670" i="25"/>
  <c r="AH1670" i="25" s="1"/>
  <c r="AG1671" i="25"/>
  <c r="AG1672" i="25"/>
  <c r="AG1673" i="25"/>
  <c r="AH1673" i="25" s="1"/>
  <c r="AG1674" i="25"/>
  <c r="AH1674" i="25" s="1"/>
  <c r="AG1675" i="25"/>
  <c r="AH1675" i="25" s="1"/>
  <c r="AG1676" i="25"/>
  <c r="AH1676" i="25" s="1"/>
  <c r="AG1677" i="25"/>
  <c r="AG1678" i="25"/>
  <c r="AG1679" i="25"/>
  <c r="AH1679" i="25" s="1"/>
  <c r="AG1680" i="25"/>
  <c r="AH1680" i="25" s="1"/>
  <c r="AG1681" i="25"/>
  <c r="AH1681" i="25" s="1"/>
  <c r="AG1682" i="25"/>
  <c r="AH1682" i="25" s="1"/>
  <c r="AG1683" i="25"/>
  <c r="AG1684" i="25"/>
  <c r="AG1685" i="25"/>
  <c r="AH1685" i="25" s="1"/>
  <c r="AG1686" i="25"/>
  <c r="AH1686" i="25" s="1"/>
  <c r="AG1687" i="25"/>
  <c r="AH1687" i="25" s="1"/>
  <c r="AG1688" i="25"/>
  <c r="AH1688" i="25" s="1"/>
  <c r="AG1689" i="25"/>
  <c r="AG1690" i="25"/>
  <c r="AG1691" i="25"/>
  <c r="AH1691" i="25" s="1"/>
  <c r="AG1692" i="25"/>
  <c r="AH1692" i="25" s="1"/>
  <c r="AG1693" i="25"/>
  <c r="AH1693" i="25" s="1"/>
  <c r="AG1694" i="25"/>
  <c r="AH1694" i="25" s="1"/>
  <c r="AG1695" i="25"/>
  <c r="AG1696" i="25"/>
  <c r="AG1697" i="25"/>
  <c r="AH1697" i="25" s="1"/>
  <c r="AG1698" i="25"/>
  <c r="AH1698" i="25" s="1"/>
  <c r="AG1699" i="25"/>
  <c r="AH1699" i="25" s="1"/>
  <c r="AG1700" i="25"/>
  <c r="AH1700" i="25" s="1"/>
  <c r="AG1701" i="25"/>
  <c r="AG1702" i="25"/>
  <c r="AG1703" i="25"/>
  <c r="AH1703" i="25" s="1"/>
  <c r="AG1704" i="25"/>
  <c r="AH1704" i="25" s="1"/>
  <c r="AG1705" i="25"/>
  <c r="AH1705" i="25" s="1"/>
  <c r="AG1706" i="25"/>
  <c r="AH1706" i="25" s="1"/>
  <c r="AG1707" i="25"/>
  <c r="AG1708" i="25"/>
  <c r="AG1709" i="25"/>
  <c r="AH1709" i="25" s="1"/>
  <c r="AG1710" i="25"/>
  <c r="AH1710" i="25" s="1"/>
  <c r="AG1711" i="25"/>
  <c r="AH1711" i="25" s="1"/>
  <c r="AG1712" i="25"/>
  <c r="AH1712" i="25" s="1"/>
  <c r="AG1713" i="25"/>
  <c r="AG1714" i="25"/>
  <c r="AG1715" i="25"/>
  <c r="AH1715" i="25" s="1"/>
  <c r="AG1716" i="25"/>
  <c r="AH1716" i="25" s="1"/>
  <c r="AG1717" i="25"/>
  <c r="AH1717" i="25" s="1"/>
  <c r="AG1718" i="25"/>
  <c r="AH1718" i="25" s="1"/>
  <c r="AG1719" i="25"/>
  <c r="AG1720" i="25"/>
  <c r="AG1721" i="25"/>
  <c r="AH1721" i="25" s="1"/>
  <c r="AG1722" i="25"/>
  <c r="AH1722" i="25" s="1"/>
  <c r="AG1723" i="25"/>
  <c r="AH1723" i="25" s="1"/>
  <c r="AG1724" i="25"/>
  <c r="AH1724" i="25" s="1"/>
  <c r="AG1725" i="25"/>
  <c r="AG1726" i="25"/>
  <c r="AG1727" i="25"/>
  <c r="AH1727" i="25" s="1"/>
  <c r="AG1728" i="25"/>
  <c r="AH1728" i="25" s="1"/>
  <c r="AG1729" i="25"/>
  <c r="AH1729" i="25" s="1"/>
  <c r="AG1730" i="25"/>
  <c r="AH1730" i="25" s="1"/>
  <c r="AG1731" i="25"/>
  <c r="AG1732" i="25"/>
  <c r="AG1733" i="25"/>
  <c r="AH1733" i="25" s="1"/>
  <c r="AG1734" i="25"/>
  <c r="AH1734" i="25" s="1"/>
  <c r="AG1735" i="25"/>
  <c r="AH1735" i="25" s="1"/>
  <c r="AG1736" i="25"/>
  <c r="AH1736" i="25" s="1"/>
  <c r="AG1737" i="25"/>
  <c r="AG1738" i="25"/>
  <c r="AG1739" i="25"/>
  <c r="AH1739" i="25" s="1"/>
  <c r="AG1740" i="25"/>
  <c r="AH1740" i="25" s="1"/>
  <c r="AG1741" i="25"/>
  <c r="AH1741" i="25" s="1"/>
  <c r="AG1742" i="25"/>
  <c r="AH1742" i="25" s="1"/>
  <c r="AG1743" i="25"/>
  <c r="AG1744" i="25"/>
  <c r="AG1745" i="25"/>
  <c r="AH1745" i="25" s="1"/>
  <c r="AG1746" i="25"/>
  <c r="AH1746" i="25" s="1"/>
  <c r="AG1747" i="25"/>
  <c r="AH1747" i="25" s="1"/>
  <c r="AG1748" i="25"/>
  <c r="AH1748" i="25" s="1"/>
  <c r="AG1749" i="25"/>
  <c r="AG1750" i="25"/>
  <c r="AG1751" i="25"/>
  <c r="AH1751" i="25" s="1"/>
  <c r="AG1752" i="25"/>
  <c r="AH1752" i="25" s="1"/>
  <c r="AG1753" i="25"/>
  <c r="AH1753" i="25" s="1"/>
  <c r="AG1754" i="25"/>
  <c r="AH1754" i="25" s="1"/>
  <c r="AG1755" i="25"/>
  <c r="AG1756" i="25"/>
  <c r="AG1757" i="25"/>
  <c r="AH1757" i="25" s="1"/>
  <c r="AG1758" i="25"/>
  <c r="AH1758" i="25" s="1"/>
  <c r="AG1759" i="25"/>
  <c r="AH1759" i="25" s="1"/>
  <c r="AG1760" i="25"/>
  <c r="AH1760" i="25" s="1"/>
  <c r="AG1761" i="25"/>
  <c r="AG1762" i="25"/>
  <c r="AG1763" i="25"/>
  <c r="AH1763" i="25" s="1"/>
  <c r="AG1764" i="25"/>
  <c r="AH1764" i="25" s="1"/>
  <c r="AG1765" i="25"/>
  <c r="AH1765" i="25" s="1"/>
  <c r="AG1766" i="25"/>
  <c r="AH1766" i="25" s="1"/>
  <c r="AG1767" i="25"/>
  <c r="AG1768" i="25"/>
  <c r="AG1769" i="25"/>
  <c r="AH1769" i="25" s="1"/>
  <c r="AG1770" i="25"/>
  <c r="AH1770" i="25" s="1"/>
  <c r="AG1771" i="25"/>
  <c r="AH1771" i="25" s="1"/>
  <c r="AG1772" i="25"/>
  <c r="AH1772" i="25" s="1"/>
  <c r="AG1773" i="25"/>
  <c r="AG1774" i="25"/>
  <c r="AG1775" i="25"/>
  <c r="AH1775" i="25" s="1"/>
  <c r="AG1776" i="25"/>
  <c r="AH1776" i="25" s="1"/>
  <c r="AG1777" i="25"/>
  <c r="AH1777" i="25" s="1"/>
  <c r="AG1778" i="25"/>
  <c r="AH1778" i="25" s="1"/>
  <c r="AG8" i="25"/>
  <c r="AH9" i="25"/>
  <c r="AH10" i="25"/>
  <c r="AH15" i="25"/>
  <c r="AH16" i="25"/>
  <c r="AH21" i="25"/>
  <c r="AH22" i="25"/>
  <c r="AH27" i="25"/>
  <c r="AH28" i="25"/>
  <c r="AH33" i="25"/>
  <c r="AH34" i="25"/>
  <c r="AH35" i="25"/>
  <c r="AH39" i="25"/>
  <c r="AH40" i="25"/>
  <c r="AH45" i="25"/>
  <c r="AH46" i="25"/>
  <c r="AH51" i="25"/>
  <c r="AH52" i="25"/>
  <c r="AH53" i="25"/>
  <c r="AH57" i="25"/>
  <c r="AH58" i="25"/>
  <c r="AH63" i="25"/>
  <c r="AH64" i="25"/>
  <c r="AH69" i="25"/>
  <c r="AH70" i="25"/>
  <c r="AH75" i="25"/>
  <c r="AH76" i="25"/>
  <c r="AH77" i="25"/>
  <c r="AH81" i="25"/>
  <c r="AH82" i="25"/>
  <c r="AH87" i="25"/>
  <c r="AH88" i="25"/>
  <c r="AH89" i="25"/>
  <c r="AH93" i="25"/>
  <c r="AH94" i="25"/>
  <c r="AH99" i="25"/>
  <c r="AH100" i="25"/>
  <c r="AH105" i="25"/>
  <c r="AH106" i="25"/>
  <c r="AH107" i="25"/>
  <c r="AH111" i="25"/>
  <c r="AH112" i="25"/>
  <c r="AH117" i="25"/>
  <c r="AH118" i="25"/>
  <c r="AH123" i="25"/>
  <c r="AH124" i="25"/>
  <c r="AH125" i="25"/>
  <c r="AH129" i="25"/>
  <c r="AH130" i="25"/>
  <c r="AH135" i="25"/>
  <c r="AH136" i="25"/>
  <c r="AH141" i="25"/>
  <c r="AH142" i="25"/>
  <c r="AH147" i="25"/>
  <c r="AH148" i="25"/>
  <c r="AH149" i="25"/>
  <c r="AH153" i="25"/>
  <c r="AH154" i="25"/>
  <c r="AH159" i="25"/>
  <c r="AH160" i="25"/>
  <c r="AH165" i="25"/>
  <c r="AH166" i="25"/>
  <c r="AH171" i="25"/>
  <c r="AH172" i="25"/>
  <c r="AH177" i="25"/>
  <c r="AH178" i="25"/>
  <c r="AH183" i="25"/>
  <c r="AH184" i="25"/>
  <c r="AH189" i="25"/>
  <c r="AH190" i="25"/>
  <c r="AH195" i="25"/>
  <c r="AH196" i="25"/>
  <c r="AH201" i="25"/>
  <c r="AH202" i="25"/>
  <c r="AH207" i="25"/>
  <c r="AH208" i="25"/>
  <c r="AH213" i="25"/>
  <c r="AH214" i="25"/>
  <c r="AH219" i="25"/>
  <c r="AH220" i="25"/>
  <c r="AH225" i="25"/>
  <c r="AH226" i="25"/>
  <c r="AH231" i="25"/>
  <c r="AH232" i="25"/>
  <c r="AH237" i="25"/>
  <c r="AH238" i="25"/>
  <c r="AH243" i="25"/>
  <c r="AH244" i="25"/>
  <c r="AH249" i="25"/>
  <c r="AH250" i="25"/>
  <c r="AH255" i="25"/>
  <c r="AH256" i="25"/>
  <c r="AH261" i="25"/>
  <c r="AH262" i="25"/>
  <c r="AH267" i="25"/>
  <c r="AH268" i="25"/>
  <c r="AH273" i="25"/>
  <c r="AH274" i="25"/>
  <c r="AH279" i="25"/>
  <c r="AH280" i="25"/>
  <c r="AH285" i="25"/>
  <c r="AH286" i="25"/>
  <c r="AH291" i="25"/>
  <c r="AH292" i="25"/>
  <c r="AH297" i="25"/>
  <c r="AH298" i="25"/>
  <c r="AH303" i="25"/>
  <c r="AH304" i="25"/>
  <c r="AH309" i="25"/>
  <c r="AH310" i="25"/>
  <c r="AH315" i="25"/>
  <c r="AH316" i="25"/>
  <c r="AH321" i="25"/>
  <c r="AH322" i="25"/>
  <c r="AH327" i="25"/>
  <c r="AH328" i="25"/>
  <c r="AH333" i="25"/>
  <c r="AH334" i="25"/>
  <c r="AH339" i="25"/>
  <c r="AH340" i="25"/>
  <c r="AH345" i="25"/>
  <c r="AH346" i="25"/>
  <c r="AH351" i="25"/>
  <c r="AH352" i="25"/>
  <c r="AH357" i="25"/>
  <c r="AH358" i="25"/>
  <c r="AH363" i="25"/>
  <c r="AH364" i="25"/>
  <c r="AH369" i="25"/>
  <c r="AH370" i="25"/>
  <c r="AH375" i="25"/>
  <c r="AH376" i="25"/>
  <c r="AH381" i="25"/>
  <c r="AH382" i="25"/>
  <c r="AH387" i="25"/>
  <c r="AH388" i="25"/>
  <c r="AH393" i="25"/>
  <c r="AH394" i="25"/>
  <c r="AH399" i="25"/>
  <c r="AH400" i="25"/>
  <c r="AH405" i="25"/>
  <c r="AH406" i="25"/>
  <c r="AH411" i="25"/>
  <c r="AH412" i="25"/>
  <c r="AH417" i="25"/>
  <c r="AH418" i="25"/>
  <c r="AH423" i="25"/>
  <c r="AH424" i="25"/>
  <c r="AH429" i="25"/>
  <c r="AH430" i="25"/>
  <c r="AH435" i="25"/>
  <c r="AH436" i="25"/>
  <c r="AH441" i="25"/>
  <c r="AH442" i="25"/>
  <c r="AH447" i="25"/>
  <c r="AH448" i="25"/>
  <c r="AH453" i="25"/>
  <c r="AH454" i="25"/>
  <c r="AH459" i="25"/>
  <c r="AH460" i="25"/>
  <c r="AH465" i="25"/>
  <c r="AH466" i="25"/>
  <c r="AH471" i="25"/>
  <c r="AH472" i="25"/>
  <c r="AH477" i="25"/>
  <c r="AH478" i="25"/>
  <c r="AH483" i="25"/>
  <c r="AH484" i="25"/>
  <c r="AH489" i="25"/>
  <c r="AH490" i="25"/>
  <c r="AH495" i="25"/>
  <c r="AH496" i="25"/>
  <c r="AH501" i="25"/>
  <c r="AH502" i="25"/>
  <c r="AH507" i="25"/>
  <c r="AH508" i="25"/>
  <c r="AH513" i="25"/>
  <c r="AH514" i="25"/>
  <c r="AH519" i="25"/>
  <c r="AH520" i="25"/>
  <c r="AH525" i="25"/>
  <c r="AH526" i="25"/>
  <c r="AH531" i="25"/>
  <c r="AH532" i="25"/>
  <c r="AH537" i="25"/>
  <c r="AH538" i="25"/>
  <c r="AH543" i="25"/>
  <c r="AH544" i="25"/>
  <c r="AH549" i="25"/>
  <c r="AH550" i="25"/>
  <c r="AH555" i="25"/>
  <c r="AH556" i="25"/>
  <c r="AH561" i="25"/>
  <c r="AH562" i="25"/>
  <c r="AH567" i="25"/>
  <c r="AH568" i="25"/>
  <c r="AH573" i="25"/>
  <c r="AH574" i="25"/>
  <c r="AH579" i="25"/>
  <c r="AH580" i="25"/>
  <c r="AH585" i="25"/>
  <c r="AH586" i="25"/>
  <c r="AH591" i="25"/>
  <c r="AH592" i="25"/>
  <c r="AH597" i="25"/>
  <c r="AH598" i="25"/>
  <c r="AH603" i="25"/>
  <c r="AH604" i="25"/>
  <c r="AH609" i="25"/>
  <c r="AH610" i="25"/>
  <c r="AH615" i="25"/>
  <c r="AH616" i="25"/>
  <c r="AH621" i="25"/>
  <c r="AH622" i="25"/>
  <c r="AH627" i="25"/>
  <c r="AH628" i="25"/>
  <c r="AH633" i="25"/>
  <c r="AH634" i="25"/>
  <c r="AH639" i="25"/>
  <c r="AH640" i="25"/>
  <c r="AH645" i="25"/>
  <c r="AH646" i="25"/>
  <c r="AH651" i="25"/>
  <c r="AH652" i="25"/>
  <c r="AH657" i="25"/>
  <c r="AH658" i="25"/>
  <c r="AH663" i="25"/>
  <c r="AH664" i="25"/>
  <c r="AH669" i="25"/>
  <c r="AH670" i="25"/>
  <c r="AH675" i="25"/>
  <c r="AH676" i="25"/>
  <c r="AH681" i="25"/>
  <c r="AH682" i="25"/>
  <c r="AH687" i="25"/>
  <c r="AH688" i="25"/>
  <c r="AH693" i="25"/>
  <c r="AH694" i="25"/>
  <c r="AH699" i="25"/>
  <c r="AH700" i="25"/>
  <c r="AH705" i="25"/>
  <c r="AH706" i="25"/>
  <c r="AH711" i="25"/>
  <c r="AH712" i="25"/>
  <c r="AH717" i="25"/>
  <c r="AH718" i="25"/>
  <c r="AH723" i="25"/>
  <c r="AH724" i="25"/>
  <c r="AH729" i="25"/>
  <c r="AH730" i="25"/>
  <c r="AH735" i="25"/>
  <c r="AH736" i="25"/>
  <c r="AH741" i="25"/>
  <c r="AH742" i="25"/>
  <c r="AH747" i="25"/>
  <c r="AH748" i="25"/>
  <c r="AH753" i="25"/>
  <c r="AH754" i="25"/>
  <c r="AH759" i="25"/>
  <c r="AH760" i="25"/>
  <c r="AH765" i="25"/>
  <c r="AH766" i="25"/>
  <c r="AH767" i="25"/>
  <c r="AH771" i="25"/>
  <c r="AH772" i="25"/>
  <c r="AH777" i="25"/>
  <c r="AH778" i="25"/>
  <c r="AH783" i="25"/>
  <c r="AH784" i="25"/>
  <c r="AH789" i="25"/>
  <c r="AH790" i="25"/>
  <c r="AH795" i="25"/>
  <c r="AH796" i="25"/>
  <c r="AH801" i="25"/>
  <c r="AH802" i="25"/>
  <c r="AH807" i="25"/>
  <c r="AH808" i="25"/>
  <c r="AH813" i="25"/>
  <c r="AH814" i="25"/>
  <c r="AH819" i="25"/>
  <c r="AH820" i="25"/>
  <c r="AH825" i="25"/>
  <c r="AH826" i="25"/>
  <c r="AH831" i="25"/>
  <c r="AH832" i="25"/>
  <c r="AH837" i="25"/>
  <c r="AH838" i="25"/>
  <c r="AH843" i="25"/>
  <c r="AH844" i="25"/>
  <c r="AH849" i="25"/>
  <c r="AH850" i="25"/>
  <c r="AH855" i="25"/>
  <c r="AH856" i="25"/>
  <c r="AH861" i="25"/>
  <c r="AH862" i="25"/>
  <c r="AH867" i="25"/>
  <c r="AH868" i="25"/>
  <c r="AH873" i="25"/>
  <c r="AH874" i="25"/>
  <c r="AH879" i="25"/>
  <c r="AH880" i="25"/>
  <c r="AH885" i="25"/>
  <c r="AH886" i="25"/>
  <c r="AH891" i="25"/>
  <c r="AH892" i="25"/>
  <c r="AH897" i="25"/>
  <c r="AH898" i="25"/>
  <c r="AH903" i="25"/>
  <c r="AH904" i="25"/>
  <c r="AH909" i="25"/>
  <c r="AH910" i="25"/>
  <c r="AH915" i="25"/>
  <c r="AH916" i="25"/>
  <c r="AH921" i="25"/>
  <c r="AH922" i="25"/>
  <c r="AH927" i="25"/>
  <c r="AH928" i="25"/>
  <c r="AH933" i="25"/>
  <c r="AH934" i="25"/>
  <c r="AH939" i="25"/>
  <c r="AH940" i="25"/>
  <c r="AH945" i="25"/>
  <c r="AH946" i="25"/>
  <c r="AH951" i="25"/>
  <c r="AH952" i="25"/>
  <c r="AH957" i="25"/>
  <c r="AH958" i="25"/>
  <c r="AH963" i="25"/>
  <c r="AH964" i="25"/>
  <c r="AH969" i="25"/>
  <c r="AH970" i="25"/>
  <c r="AH975" i="25"/>
  <c r="AH976" i="25"/>
  <c r="AH981" i="25"/>
  <c r="AH982" i="25"/>
  <c r="AH987" i="25"/>
  <c r="AH988" i="25"/>
  <c r="AH993" i="25"/>
  <c r="AH994" i="25"/>
  <c r="AH999" i="25"/>
  <c r="AH1000" i="25"/>
  <c r="AH1005" i="25"/>
  <c r="AH1006" i="25"/>
  <c r="AH1011" i="25"/>
  <c r="AH1012" i="25"/>
  <c r="AH1017" i="25"/>
  <c r="AH1018" i="25"/>
  <c r="AH1023" i="25"/>
  <c r="AH1024" i="25"/>
  <c r="AH1029" i="25"/>
  <c r="AH1030" i="25"/>
  <c r="AH1035" i="25"/>
  <c r="AH1036" i="25"/>
  <c r="AH1041" i="25"/>
  <c r="AH1042" i="25"/>
  <c r="AH1047" i="25"/>
  <c r="AH1048" i="25"/>
  <c r="AH1053" i="25"/>
  <c r="AH1054" i="25"/>
  <c r="AH1059" i="25"/>
  <c r="AH1060" i="25"/>
  <c r="AH1065" i="25"/>
  <c r="AH1066" i="25"/>
  <c r="AH1071" i="25"/>
  <c r="AH1072" i="25"/>
  <c r="AH1077" i="25"/>
  <c r="AH1078" i="25"/>
  <c r="AH1083" i="25"/>
  <c r="AH1084" i="25"/>
  <c r="AH1089" i="25"/>
  <c r="AH1090" i="25"/>
  <c r="AH1095" i="25"/>
  <c r="AH1096" i="25"/>
  <c r="AH1101" i="25"/>
  <c r="AH1102" i="25"/>
  <c r="AH1107" i="25"/>
  <c r="AH1108" i="25"/>
  <c r="AH1113" i="25"/>
  <c r="AH1114" i="25"/>
  <c r="AH1119" i="25"/>
  <c r="AH1120" i="25"/>
  <c r="AH1125" i="25"/>
  <c r="AH1126" i="25"/>
  <c r="AH1131" i="25"/>
  <c r="AH1132" i="25"/>
  <c r="AH1137" i="25"/>
  <c r="AH1138" i="25"/>
  <c r="AH1143" i="25"/>
  <c r="AH1144" i="25"/>
  <c r="AH1149" i="25"/>
  <c r="AH1150" i="25"/>
  <c r="AH1155" i="25"/>
  <c r="AH1156" i="25"/>
  <c r="AH1161" i="25"/>
  <c r="AH1162" i="25"/>
  <c r="AH1167" i="25"/>
  <c r="AH1168" i="25"/>
  <c r="AH1173" i="25"/>
  <c r="AH1174" i="25"/>
  <c r="AH1179" i="25"/>
  <c r="AH1180" i="25"/>
  <c r="AH1185" i="25"/>
  <c r="AH1186" i="25"/>
  <c r="AH1191" i="25"/>
  <c r="AH1192" i="25"/>
  <c r="AH1197" i="25"/>
  <c r="AH1198" i="25"/>
  <c r="AH1203" i="25"/>
  <c r="AH1204" i="25"/>
  <c r="AH1209" i="25"/>
  <c r="AH1210" i="25"/>
  <c r="AH1215" i="25"/>
  <c r="AH1216" i="25"/>
  <c r="AH1221" i="25"/>
  <c r="AH1222" i="25"/>
  <c r="AH1227" i="25"/>
  <c r="AH1228" i="25"/>
  <c r="AH1233" i="25"/>
  <c r="AH1234" i="25"/>
  <c r="AH1239" i="25"/>
  <c r="AH1240" i="25"/>
  <c r="AH1245" i="25"/>
  <c r="AH1246" i="25"/>
  <c r="AH1251" i="25"/>
  <c r="AH1252" i="25"/>
  <c r="AH1257" i="25"/>
  <c r="AH1258" i="25"/>
  <c r="AH1263" i="25"/>
  <c r="AH1264" i="25"/>
  <c r="AH1269" i="25"/>
  <c r="AH1270" i="25"/>
  <c r="AH1275" i="25"/>
  <c r="AH1276" i="25"/>
  <c r="AH1281" i="25"/>
  <c r="AH1282" i="25"/>
  <c r="AH1287" i="25"/>
  <c r="AH1288" i="25"/>
  <c r="AH1293" i="25"/>
  <c r="AH1294" i="25"/>
  <c r="AH1299" i="25"/>
  <c r="AH1300" i="25"/>
  <c r="AH1305" i="25"/>
  <c r="AH1306" i="25"/>
  <c r="AH1311" i="25"/>
  <c r="AH1312" i="25"/>
  <c r="AH1317" i="25"/>
  <c r="AH1318" i="25"/>
  <c r="AH1323" i="25"/>
  <c r="AH1324" i="25"/>
  <c r="AH1329" i="25"/>
  <c r="AH1330" i="25"/>
  <c r="AH1335" i="25"/>
  <c r="AH1336" i="25"/>
  <c r="AH1341" i="25"/>
  <c r="AH1342" i="25"/>
  <c r="AH1347" i="25"/>
  <c r="AH1348" i="25"/>
  <c r="AH1353" i="25"/>
  <c r="AH1354" i="25"/>
  <c r="AH1359" i="25"/>
  <c r="AH1360" i="25"/>
  <c r="AH1365" i="25"/>
  <c r="AH1366" i="25"/>
  <c r="AH1371" i="25"/>
  <c r="AH1372" i="25"/>
  <c r="AH1377" i="25"/>
  <c r="AH1378" i="25"/>
  <c r="AH1383" i="25"/>
  <c r="AH1384" i="25"/>
  <c r="AH1389" i="25"/>
  <c r="AH1390" i="25"/>
  <c r="AH1395" i="25"/>
  <c r="AH1396" i="25"/>
  <c r="AH1401" i="25"/>
  <c r="AH1402" i="25"/>
  <c r="AH1407" i="25"/>
  <c r="AH1408" i="25"/>
  <c r="AH1413" i="25"/>
  <c r="AH1414" i="25"/>
  <c r="AH1419" i="25"/>
  <c r="AH1420" i="25"/>
  <c r="AH1425" i="25"/>
  <c r="AH1426" i="25"/>
  <c r="AH1431" i="25"/>
  <c r="AH1432" i="25"/>
  <c r="AH1437" i="25"/>
  <c r="AH1438" i="25"/>
  <c r="AH1443" i="25"/>
  <c r="AH1444" i="25"/>
  <c r="AH1449" i="25"/>
  <c r="AH1450" i="25"/>
  <c r="AH1455" i="25"/>
  <c r="AH1456" i="25"/>
  <c r="AH1461" i="25"/>
  <c r="AH1462" i="25"/>
  <c r="AH1467" i="25"/>
  <c r="AH1468" i="25"/>
  <c r="AH1473" i="25"/>
  <c r="AH1474" i="25"/>
  <c r="AH1479" i="25"/>
  <c r="AH1480" i="25"/>
  <c r="AH1485" i="25"/>
  <c r="AH1486" i="25"/>
  <c r="AH1491" i="25"/>
  <c r="AH1492" i="25"/>
  <c r="AH1497" i="25"/>
  <c r="AH1498" i="25"/>
  <c r="AH1503" i="25"/>
  <c r="AH1504" i="25"/>
  <c r="AH1509" i="25"/>
  <c r="AH1510" i="25"/>
  <c r="AH1515" i="25"/>
  <c r="AH1516" i="25"/>
  <c r="AH1521" i="25"/>
  <c r="AH1522" i="25"/>
  <c r="AH1527" i="25"/>
  <c r="AH1528" i="25"/>
  <c r="AH1533" i="25"/>
  <c r="AH1534" i="25"/>
  <c r="AH1539" i="25"/>
  <c r="AH1540" i="25"/>
  <c r="AH1545" i="25"/>
  <c r="AH1546" i="25"/>
  <c r="AH1551" i="25"/>
  <c r="AH1552" i="25"/>
  <c r="AH1557" i="25"/>
  <c r="AH1558" i="25"/>
  <c r="AH1563" i="25"/>
  <c r="AH1564" i="25"/>
  <c r="AH1569" i="25"/>
  <c r="AH1570" i="25"/>
  <c r="AH1575" i="25"/>
  <c r="AH1576" i="25"/>
  <c r="AH1581" i="25"/>
  <c r="AH1582" i="25"/>
  <c r="AH1587" i="25"/>
  <c r="AH1588" i="25"/>
  <c r="AH1593" i="25"/>
  <c r="AH1594" i="25"/>
  <c r="AH1599" i="25"/>
  <c r="AH1600" i="25"/>
  <c r="AH1605" i="25"/>
  <c r="AH1606" i="25"/>
  <c r="AH1611" i="25"/>
  <c r="AH1612" i="25"/>
  <c r="AH1617" i="25"/>
  <c r="AH1618" i="25"/>
  <c r="AH1623" i="25"/>
  <c r="AH1624" i="25"/>
  <c r="AH1629" i="25"/>
  <c r="AH1630" i="25"/>
  <c r="AH1635" i="25"/>
  <c r="AH1636" i="25"/>
  <c r="AH1641" i="25"/>
  <c r="AH1642" i="25"/>
  <c r="AH1647" i="25"/>
  <c r="AH1648" i="25"/>
  <c r="AH1653" i="25"/>
  <c r="AH1654" i="25"/>
  <c r="AH1659" i="25"/>
  <c r="AH1660" i="25"/>
  <c r="AH1665" i="25"/>
  <c r="AH1666" i="25"/>
  <c r="AH1671" i="25"/>
  <c r="AH1672" i="25"/>
  <c r="AH1677" i="25"/>
  <c r="AH1678" i="25"/>
  <c r="AH1683" i="25"/>
  <c r="AH1684" i="25"/>
  <c r="AH1689" i="25"/>
  <c r="AH1690" i="25"/>
  <c r="AH1695" i="25"/>
  <c r="AH1696" i="25"/>
  <c r="AH1701" i="25"/>
  <c r="AH1702" i="25"/>
  <c r="AH1707" i="25"/>
  <c r="AH1708" i="25"/>
  <c r="AH1713" i="25"/>
  <c r="AH1714" i="25"/>
  <c r="AH1719" i="25"/>
  <c r="AH1720" i="25"/>
  <c r="AH1725" i="25"/>
  <c r="AH1726" i="25"/>
  <c r="AH1731" i="25"/>
  <c r="AH1732" i="25"/>
  <c r="AH1737" i="25"/>
  <c r="AH1738" i="25"/>
  <c r="AH1743" i="25"/>
  <c r="AH1744" i="25"/>
  <c r="AH1749" i="25"/>
  <c r="AH1750" i="25"/>
  <c r="AH1755" i="25"/>
  <c r="AH1756" i="25"/>
  <c r="AH1761" i="25"/>
  <c r="AH1762" i="25"/>
  <c r="AH1767" i="25"/>
  <c r="AH1768" i="25"/>
  <c r="AH1773" i="25"/>
  <c r="AH1774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5" i="17" l="1"/>
  <c r="AA85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C13" i="38"/>
  <c r="C12" i="38" s="1"/>
  <c r="H12" i="38"/>
  <c r="H11" i="38"/>
  <c r="H10" i="38"/>
  <c r="D10" i="38"/>
  <c r="C10" i="38"/>
  <c r="H9" i="38"/>
  <c r="H8" i="38"/>
  <c r="H7" i="38"/>
  <c r="D7" i="38"/>
  <c r="C7" i="38"/>
  <c r="H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E26" i="35" s="1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E28" i="12" s="1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T472" i="25" s="1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T436" i="25" s="1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T418" i="25" s="1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T400" i="25" s="1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T382" i="25" s="1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T373" i="25" s="1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T355" i="25" s="1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T337" i="25" s="1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T319" i="25" s="1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T301" i="25" s="1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T283" i="25" s="1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T265" i="25" s="1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T262" i="25" s="1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T259" i="25" s="1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T256" i="25" s="1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T253" i="25" s="1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T250" i="25" s="1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T247" i="25" s="1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T229" i="25" s="1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T150" i="25" s="1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T112" i="25" s="1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T95" i="25" s="1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T65" i="25" s="1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3" i="17"/>
  <c r="Q503" i="17"/>
  <c r="P503" i="17"/>
  <c r="O503" i="17"/>
  <c r="N503" i="17"/>
  <c r="I503" i="17"/>
  <c r="H503" i="17"/>
  <c r="F503" i="17"/>
  <c r="D503" i="17"/>
  <c r="B503" i="17"/>
  <c r="A503" i="17"/>
  <c r="S502" i="17"/>
  <c r="Q502" i="17"/>
  <c r="P502" i="17"/>
  <c r="O502" i="17"/>
  <c r="N502" i="17"/>
  <c r="I502" i="17"/>
  <c r="H502" i="17"/>
  <c r="F502" i="17"/>
  <c r="D502" i="17"/>
  <c r="B502" i="17"/>
  <c r="A502" i="17"/>
  <c r="S501" i="17"/>
  <c r="R501" i="17" s="1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R495" i="17" s="1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R465" i="17" s="1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R459" i="17" s="1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 s="1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R437" i="17" s="1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R429" i="17" s="1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R405" i="17" s="1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R335" i="17" s="1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R329" i="17" s="1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R281" i="17" s="1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R273" i="17" s="1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R267" i="17" s="1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R249" i="17" s="1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R237" i="17" s="1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R235" i="17" s="1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 s="1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R229" i="17" s="1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R223" i="17" s="1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R217" i="17" s="1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R213" i="17" s="1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R211" i="17" s="1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R205" i="17" s="1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R201" i="17" s="1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R199" i="17" s="1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R195" i="17" s="1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R193" i="17" s="1"/>
  <c r="H193" i="17"/>
  <c r="F193" i="17"/>
  <c r="D193" i="17"/>
  <c r="B193" i="17"/>
  <c r="A193" i="17"/>
  <c r="S192" i="17"/>
  <c r="R192" i="17" s="1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R187" i="17" s="1"/>
  <c r="H187" i="17"/>
  <c r="F187" i="17"/>
  <c r="D187" i="17"/>
  <c r="B187" i="17"/>
  <c r="A187" i="17"/>
  <c r="S186" i="17"/>
  <c r="R186" i="17" s="1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R181" i="17" s="1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R177" i="17" s="1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R175" i="17" s="1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R173" i="17" s="1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R169" i="17" s="1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R165" i="17" s="1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R163" i="17" s="1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R159" i="17" s="1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R157" i="17" s="1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AA131" i="17"/>
  <c r="Z131" i="17"/>
  <c r="S131" i="17"/>
  <c r="Q131" i="17"/>
  <c r="P131" i="17"/>
  <c r="O131" i="17"/>
  <c r="N131" i="17"/>
  <c r="I131" i="17"/>
  <c r="H131" i="17"/>
  <c r="F131" i="17"/>
  <c r="D131" i="17"/>
  <c r="B131" i="17"/>
  <c r="A131" i="17"/>
  <c r="AA130" i="17"/>
  <c r="Z130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S124" i="17"/>
  <c r="Q124" i="17"/>
  <c r="P124" i="17"/>
  <c r="O124" i="17"/>
  <c r="N124" i="17"/>
  <c r="I124" i="17"/>
  <c r="H124" i="17"/>
  <c r="F124" i="17"/>
  <c r="D124" i="17"/>
  <c r="B124" i="17"/>
  <c r="A124" i="17"/>
  <c r="AA124" i="17"/>
  <c r="Z124" i="17"/>
  <c r="S123" i="17"/>
  <c r="Q123" i="17"/>
  <c r="P123" i="17"/>
  <c r="O123" i="17"/>
  <c r="N123" i="17"/>
  <c r="I123" i="17"/>
  <c r="H123" i="17"/>
  <c r="F123" i="17"/>
  <c r="D123" i="17"/>
  <c r="B123" i="17"/>
  <c r="A123" i="17"/>
  <c r="AA123" i="17"/>
  <c r="Z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R114" i="17" s="1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R94" i="17" s="1"/>
  <c r="Q94" i="17"/>
  <c r="P94" i="17"/>
  <c r="O94" i="17"/>
  <c r="N94" i="17"/>
  <c r="I94" i="17"/>
  <c r="H94" i="17"/>
  <c r="F94" i="17"/>
  <c r="D94" i="17"/>
  <c r="B94" i="17"/>
  <c r="A94" i="17"/>
  <c r="AA94" i="17"/>
  <c r="Z94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R87" i="17" s="1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R81" i="17" s="1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R73" i="17" s="1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R61" i="17" s="1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F38" i="17"/>
  <c r="D38" i="17"/>
  <c r="B38" i="17"/>
  <c r="A38" i="17"/>
  <c r="AA36" i="17"/>
  <c r="Z36" i="17"/>
  <c r="S36" i="17"/>
  <c r="R36" i="17" s="1"/>
  <c r="Q36" i="17"/>
  <c r="P36" i="17"/>
  <c r="O36" i="17"/>
  <c r="N36" i="17"/>
  <c r="I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F10" i="17"/>
  <c r="D10" i="17"/>
  <c r="B10" i="17"/>
  <c r="A10" i="17"/>
  <c r="AA9" i="17"/>
  <c r="Z9" i="17"/>
  <c r="S9" i="17"/>
  <c r="Q9" i="17"/>
  <c r="P9" i="17"/>
  <c r="O9" i="17"/>
  <c r="N9" i="17"/>
  <c r="I9" i="17"/>
  <c r="F9" i="17"/>
  <c r="D9" i="17"/>
  <c r="B9" i="17"/>
  <c r="A9" i="17"/>
  <c r="AA8" i="17"/>
  <c r="Z8" i="17"/>
  <c r="S8" i="17"/>
  <c r="Q8" i="17"/>
  <c r="P8" i="17"/>
  <c r="O8" i="17"/>
  <c r="N8" i="17"/>
  <c r="I8" i="17"/>
  <c r="F8" i="17"/>
  <c r="D8" i="17"/>
  <c r="B8" i="17"/>
  <c r="A8" i="17"/>
  <c r="AA7" i="17"/>
  <c r="Z7" i="17"/>
  <c r="S7" i="17"/>
  <c r="Q7" i="17"/>
  <c r="P7" i="17"/>
  <c r="O7" i="17"/>
  <c r="N7" i="17"/>
  <c r="I7" i="17"/>
  <c r="F7" i="17"/>
  <c r="D7" i="17"/>
  <c r="B7" i="17"/>
  <c r="A7" i="17"/>
  <c r="AA6" i="17"/>
  <c r="Z6" i="17"/>
  <c r="S6" i="17"/>
  <c r="Q6" i="17"/>
  <c r="P6" i="17"/>
  <c r="O6" i="17"/>
  <c r="N6" i="17"/>
  <c r="I6" i="17"/>
  <c r="F6" i="17"/>
  <c r="D6" i="17"/>
  <c r="B6" i="17"/>
  <c r="A6" i="17"/>
  <c r="AA5" i="17"/>
  <c r="Z5" i="17"/>
  <c r="S5" i="17"/>
  <c r="Q5" i="17"/>
  <c r="P5" i="17"/>
  <c r="O5" i="17"/>
  <c r="N5" i="17"/>
  <c r="I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H12" i="35" s="1"/>
  <c r="K13" i="4"/>
  <c r="F13" i="4"/>
  <c r="D13" i="4"/>
  <c r="C13" i="4"/>
  <c r="B13" i="4"/>
  <c r="A13" i="4"/>
  <c r="M12" i="4"/>
  <c r="L12" i="4"/>
  <c r="K12" i="4"/>
  <c r="F12" i="4"/>
  <c r="D12" i="4"/>
  <c r="C12" i="4"/>
  <c r="E19" i="36" s="1"/>
  <c r="N6" i="34" s="1"/>
  <c r="N8" i="34" s="1"/>
  <c r="B12" i="4"/>
  <c r="A12" i="4"/>
  <c r="M11" i="4"/>
  <c r="L11" i="4"/>
  <c r="K11" i="4"/>
  <c r="F11" i="4"/>
  <c r="D11" i="4"/>
  <c r="C11" i="4"/>
  <c r="B11" i="4"/>
  <c r="A11" i="4"/>
  <c r="M10" i="4"/>
  <c r="L10" i="4"/>
  <c r="G18" i="35" s="1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D27" i="12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D20" i="12" s="1"/>
  <c r="D32" i="12" s="1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31" i="36"/>
  <c r="D5" i="36"/>
  <c r="E10" i="35"/>
  <c r="D26" i="35"/>
  <c r="T500" i="25"/>
  <c r="R339" i="17"/>
  <c r="R345" i="17"/>
  <c r="R363" i="17"/>
  <c r="R375" i="17"/>
  <c r="R381" i="17"/>
  <c r="R399" i="17"/>
  <c r="R411" i="17"/>
  <c r="R417" i="17"/>
  <c r="R435" i="17"/>
  <c r="R447" i="17"/>
  <c r="R453" i="17"/>
  <c r="R471" i="17"/>
  <c r="R483" i="17"/>
  <c r="R489" i="17"/>
  <c r="R328" i="17"/>
  <c r="R340" i="17"/>
  <c r="R346" i="17"/>
  <c r="R364" i="17"/>
  <c r="R376" i="17"/>
  <c r="R382" i="17"/>
  <c r="R490" i="17"/>
  <c r="R502" i="17"/>
  <c r="T113" i="25"/>
  <c r="T119" i="25"/>
  <c r="T138" i="25"/>
  <c r="T156" i="25"/>
  <c r="T174" i="25"/>
  <c r="T183" i="25"/>
  <c r="T186" i="25"/>
  <c r="T189" i="25"/>
  <c r="T195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454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116" i="17"/>
  <c r="R146" i="17"/>
  <c r="R176" i="17"/>
  <c r="R182" i="17"/>
  <c r="R212" i="17"/>
  <c r="R218" i="17"/>
  <c r="R230" i="17"/>
  <c r="R236" i="17"/>
  <c r="R248" i="17"/>
  <c r="R254" i="17"/>
  <c r="R266" i="17"/>
  <c r="R272" i="17"/>
  <c r="R278" i="17"/>
  <c r="R284" i="17"/>
  <c r="R290" i="17"/>
  <c r="R296" i="17"/>
  <c r="R302" i="17"/>
  <c r="R308" i="17"/>
  <c r="R314" i="17"/>
  <c r="R320" i="17"/>
  <c r="R326" i="17"/>
  <c r="R332" i="17"/>
  <c r="R338" i="17"/>
  <c r="R344" i="17"/>
  <c r="R350" i="17"/>
  <c r="R356" i="17"/>
  <c r="R362" i="17"/>
  <c r="R368" i="17"/>
  <c r="R374" i="17"/>
  <c r="R38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476" i="17"/>
  <c r="R482" i="17"/>
  <c r="R488" i="17"/>
  <c r="R494" i="17"/>
  <c r="R500" i="17"/>
  <c r="R120" i="17"/>
  <c r="R142" i="17"/>
  <c r="R154" i="17"/>
  <c r="R160" i="17"/>
  <c r="R178" i="17"/>
  <c r="R190" i="17"/>
  <c r="R196" i="17"/>
  <c r="R214" i="17"/>
  <c r="R226" i="17"/>
  <c r="R232" i="17"/>
  <c r="R250" i="17"/>
  <c r="R262" i="17"/>
  <c r="R268" i="17"/>
  <c r="R286" i="17"/>
  <c r="R298" i="17"/>
  <c r="R304" i="17"/>
  <c r="R322" i="17"/>
  <c r="R394" i="17"/>
  <c r="R400" i="17"/>
  <c r="R418" i="17"/>
  <c r="R430" i="17"/>
  <c r="R436" i="17"/>
  <c r="R454" i="17"/>
  <c r="R466" i="17"/>
  <c r="R472" i="17"/>
  <c r="R97" i="17"/>
  <c r="R109" i="17"/>
  <c r="R115" i="17"/>
  <c r="R135" i="17"/>
  <c r="R147" i="17"/>
  <c r="R153" i="17"/>
  <c r="R171" i="17"/>
  <c r="R183" i="17"/>
  <c r="R189" i="17"/>
  <c r="R207" i="17"/>
  <c r="R219" i="17"/>
  <c r="R225" i="17"/>
  <c r="R243" i="17"/>
  <c r="R255" i="17"/>
  <c r="R261" i="17"/>
  <c r="R279" i="17"/>
  <c r="R291" i="17"/>
  <c r="R297" i="17"/>
  <c r="R315" i="17"/>
  <c r="R327" i="17"/>
  <c r="R333" i="17"/>
  <c r="G16" i="35"/>
  <c r="F17" i="35"/>
  <c r="G13" i="37"/>
  <c r="F9" i="38" l="1"/>
  <c r="F21" i="35"/>
  <c r="G12" i="37"/>
  <c r="E11" i="38"/>
  <c r="U6" i="34" s="1"/>
  <c r="U8" i="34" s="1"/>
  <c r="H13" i="35"/>
  <c r="F14" i="37"/>
  <c r="H21" i="35"/>
  <c r="F8" i="38"/>
  <c r="G15" i="35"/>
  <c r="H18" i="35"/>
  <c r="F14" i="35"/>
  <c r="H14" i="37"/>
  <c r="E8" i="36"/>
  <c r="F6" i="34" s="1"/>
  <c r="F8" i="34" s="1"/>
  <c r="F25" i="36"/>
  <c r="S14" i="34" s="1"/>
  <c r="S16" i="34" s="1"/>
  <c r="G18" i="36"/>
  <c r="M22" i="34" s="1"/>
  <c r="M24" i="34" s="1"/>
  <c r="F18" i="36"/>
  <c r="M14" i="34" s="1"/>
  <c r="M16" i="34" s="1"/>
  <c r="G17" i="36"/>
  <c r="L22" i="34" s="1"/>
  <c r="L24" i="34" s="1"/>
  <c r="E20" i="36"/>
  <c r="O6" i="34" s="1"/>
  <c r="O8" i="34" s="1"/>
  <c r="F17" i="36"/>
  <c r="L14" i="34" s="1"/>
  <c r="L16" i="34" s="1"/>
  <c r="F12" i="36"/>
  <c r="H14" i="34" s="1"/>
  <c r="H16" i="34" s="1"/>
  <c r="C31" i="36"/>
  <c r="R369" i="17"/>
  <c r="R238" i="17"/>
  <c r="R244" i="17"/>
  <c r="R256" i="17"/>
  <c r="R274" i="17"/>
  <c r="R280" i="17"/>
  <c r="R292" i="17"/>
  <c r="R303" i="17"/>
  <c r="R310" i="17"/>
  <c r="R316" i="17"/>
  <c r="R334" i="17"/>
  <c r="R351" i="17"/>
  <c r="R352" i="17"/>
  <c r="R358" i="17"/>
  <c r="R370" i="17"/>
  <c r="R387" i="17"/>
  <c r="R388" i="17"/>
  <c r="R406" i="17"/>
  <c r="R412" i="17"/>
  <c r="R423" i="17"/>
  <c r="R424" i="17"/>
  <c r="R442" i="17"/>
  <c r="R448" i="17"/>
  <c r="R460" i="17"/>
  <c r="R477" i="17"/>
  <c r="R241" i="17"/>
  <c r="R247" i="17"/>
  <c r="R253" i="17"/>
  <c r="R259" i="17"/>
  <c r="R265" i="17"/>
  <c r="R137" i="17"/>
  <c r="R143" i="17"/>
  <c r="R443" i="17"/>
  <c r="R102" i="17"/>
  <c r="R271" i="17"/>
  <c r="R277" i="17"/>
  <c r="R283" i="17"/>
  <c r="R289" i="17"/>
  <c r="R295" i="17"/>
  <c r="R301" i="17"/>
  <c r="R307" i="17"/>
  <c r="R313" i="17"/>
  <c r="R319" i="17"/>
  <c r="R325" i="17"/>
  <c r="R331" i="17"/>
  <c r="R337" i="17"/>
  <c r="R343" i="17"/>
  <c r="R349" i="17"/>
  <c r="R355" i="17"/>
  <c r="R361" i="17"/>
  <c r="R367" i="17"/>
  <c r="R373" i="17"/>
  <c r="R379" i="17"/>
  <c r="R385" i="17"/>
  <c r="R478" i="17"/>
  <c r="R401" i="17"/>
  <c r="T9" i="25"/>
  <c r="T15" i="25"/>
  <c r="T446" i="25"/>
  <c r="T490" i="25"/>
  <c r="T59" i="25"/>
  <c r="T111" i="25"/>
  <c r="T152" i="25"/>
  <c r="T230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9" i="25"/>
  <c r="T452" i="25"/>
  <c r="T493" i="25"/>
  <c r="T464" i="25"/>
  <c r="T482" i="25"/>
  <c r="T488" i="25"/>
  <c r="T494" i="25"/>
  <c r="T496" i="25"/>
  <c r="T497" i="25"/>
  <c r="T499" i="25"/>
  <c r="T14" i="25"/>
  <c r="R479" i="17"/>
  <c r="R41" i="17"/>
  <c r="R285" i="17"/>
  <c r="R309" i="17"/>
  <c r="R393" i="17"/>
  <c r="R152" i="17"/>
  <c r="R158" i="17"/>
  <c r="R164" i="17"/>
  <c r="R170" i="17"/>
  <c r="R242" i="17"/>
  <c r="R188" i="17"/>
  <c r="R194" i="17"/>
  <c r="R200" i="17"/>
  <c r="R206" i="17"/>
  <c r="R224" i="17"/>
  <c r="R53" i="17"/>
  <c r="R65" i="17"/>
  <c r="R72" i="17"/>
  <c r="R78" i="17"/>
  <c r="R103" i="17"/>
  <c r="R108" i="17"/>
  <c r="R121" i="17"/>
  <c r="R128" i="17"/>
  <c r="R129" i="17"/>
  <c r="R136" i="17"/>
  <c r="R141" i="17"/>
  <c r="R148" i="17"/>
  <c r="R166" i="17"/>
  <c r="R172" i="17"/>
  <c r="R184" i="17"/>
  <c r="R202" i="17"/>
  <c r="R208" i="17"/>
  <c r="R220" i="17"/>
  <c r="R321" i="17"/>
  <c r="R357" i="17"/>
  <c r="R484" i="17"/>
  <c r="R260" i="17"/>
  <c r="R123" i="17"/>
  <c r="R391" i="17"/>
  <c r="R397" i="17"/>
  <c r="R403" i="17"/>
  <c r="R409" i="17"/>
  <c r="R117" i="17"/>
  <c r="R125" i="17"/>
  <c r="R133" i="17"/>
  <c r="R149" i="17"/>
  <c r="R155" i="17"/>
  <c r="R161" i="17"/>
  <c r="R167" i="17"/>
  <c r="R179" i="17"/>
  <c r="R185" i="17"/>
  <c r="R191" i="17"/>
  <c r="R197" i="17"/>
  <c r="R203" i="17"/>
  <c r="R209" i="17"/>
  <c r="R215" i="17"/>
  <c r="R221" i="17"/>
  <c r="R257" i="17"/>
  <c r="R293" i="17"/>
  <c r="R365" i="17"/>
  <c r="R371" i="17"/>
  <c r="R407" i="17"/>
  <c r="R473" i="17"/>
  <c r="R131" i="17"/>
  <c r="R151" i="17"/>
  <c r="R111" i="17"/>
  <c r="R145" i="17"/>
  <c r="R496" i="17"/>
  <c r="R105" i="17"/>
  <c r="R139" i="17"/>
  <c r="R239" i="17"/>
  <c r="R245" i="17"/>
  <c r="R251" i="17"/>
  <c r="R275" i="17"/>
  <c r="R299" i="17"/>
  <c r="R311" i="17"/>
  <c r="R317" i="17"/>
  <c r="R323" i="17"/>
  <c r="R341" i="17"/>
  <c r="R347" i="17"/>
  <c r="R353" i="17"/>
  <c r="R359" i="17"/>
  <c r="R377" i="17"/>
  <c r="R383" i="17"/>
  <c r="R389" i="17"/>
  <c r="R395" i="17"/>
  <c r="R413" i="17"/>
  <c r="R419" i="17"/>
  <c r="R425" i="17"/>
  <c r="R431" i="17"/>
  <c r="R449" i="17"/>
  <c r="R455" i="17"/>
  <c r="R461" i="17"/>
  <c r="R467" i="17"/>
  <c r="R485" i="17"/>
  <c r="R491" i="17"/>
  <c r="R497" i="17"/>
  <c r="R503" i="17"/>
  <c r="R98" i="17"/>
  <c r="R104" i="17"/>
  <c r="R110" i="17"/>
  <c r="R122" i="17"/>
  <c r="R130" i="17"/>
  <c r="R134" i="17"/>
  <c r="R140" i="17"/>
  <c r="R54" i="17"/>
  <c r="R66" i="17"/>
  <c r="R59" i="17"/>
  <c r="R71" i="17"/>
  <c r="R96" i="17"/>
  <c r="R84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70" i="17"/>
  <c r="R82" i="17"/>
  <c r="R88" i="17"/>
  <c r="R95" i="17"/>
  <c r="R101" i="17"/>
  <c r="R107" i="17"/>
  <c r="R113" i="17"/>
  <c r="R119" i="17"/>
  <c r="R127" i="17"/>
  <c r="R6" i="17"/>
  <c r="R10" i="17"/>
  <c r="R14" i="17"/>
  <c r="R18" i="17"/>
  <c r="R22" i="17"/>
  <c r="R26" i="17"/>
  <c r="R30" i="17"/>
  <c r="R34" i="17"/>
  <c r="R62" i="17"/>
  <c r="R86" i="17"/>
  <c r="R233" i="17"/>
  <c r="R263" i="17"/>
  <c r="R287" i="17"/>
  <c r="R7" i="17"/>
  <c r="R11" i="17"/>
  <c r="R15" i="17"/>
  <c r="R19" i="17"/>
  <c r="R23" i="17"/>
  <c r="R27" i="17"/>
  <c r="R31" i="17"/>
  <c r="R44" i="17"/>
  <c r="R92" i="17"/>
  <c r="E53" i="36"/>
  <c r="T9" i="34" s="1"/>
  <c r="R8" i="17"/>
  <c r="R12" i="17"/>
  <c r="R16" i="17"/>
  <c r="R20" i="17"/>
  <c r="R24" i="17"/>
  <c r="R28" i="17"/>
  <c r="R32" i="17"/>
  <c r="R35" i="17"/>
  <c r="R56" i="17"/>
  <c r="R68" i="17"/>
  <c r="R5" i="17"/>
  <c r="R9" i="17"/>
  <c r="R13" i="17"/>
  <c r="R17" i="17"/>
  <c r="R21" i="17"/>
  <c r="R25" i="17"/>
  <c r="R29" i="17"/>
  <c r="R33" i="17"/>
  <c r="R38" i="17"/>
  <c r="R50" i="17"/>
  <c r="R74" i="17"/>
  <c r="R99" i="17"/>
  <c r="R294" i="17"/>
  <c r="R300" i="17"/>
  <c r="R402" i="17"/>
  <c r="R408" i="17"/>
  <c r="R492" i="17"/>
  <c r="R499" i="17"/>
  <c r="T12" i="25"/>
  <c r="T481" i="25"/>
  <c r="T11" i="25"/>
  <c r="T10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8" i="25"/>
  <c r="T62" i="25"/>
  <c r="T68" i="25"/>
  <c r="T71" i="25"/>
  <c r="T74" i="25"/>
  <c r="T77" i="25"/>
  <c r="T80" i="25"/>
  <c r="T83" i="25"/>
  <c r="T86" i="25"/>
  <c r="T89" i="25"/>
  <c r="T92" i="25"/>
  <c r="T98" i="25"/>
  <c r="T101" i="25"/>
  <c r="T104" i="25"/>
  <c r="T107" i="25"/>
  <c r="T110" i="25"/>
  <c r="T116" i="25"/>
  <c r="T122" i="25"/>
  <c r="T125" i="25"/>
  <c r="T128" i="25"/>
  <c r="T132" i="25"/>
  <c r="T135" i="25"/>
  <c r="T141" i="25"/>
  <c r="T144" i="25"/>
  <c r="T147" i="25"/>
  <c r="T153" i="25"/>
  <c r="T159" i="25"/>
  <c r="T162" i="25"/>
  <c r="T165" i="25"/>
  <c r="T168" i="25"/>
  <c r="T171" i="25"/>
  <c r="T177" i="25"/>
  <c r="T180" i="25"/>
  <c r="T192" i="25"/>
  <c r="T198" i="25"/>
  <c r="T199" i="25"/>
  <c r="T5" i="25"/>
  <c r="T6" i="25"/>
  <c r="T8" i="25"/>
  <c r="T18" i="25"/>
  <c r="T21" i="25"/>
  <c r="T22" i="25"/>
  <c r="T24" i="25"/>
  <c r="T27" i="25"/>
  <c r="T30" i="25"/>
  <c r="T33" i="25"/>
  <c r="T34" i="25"/>
  <c r="T36" i="25"/>
  <c r="T39" i="25"/>
  <c r="T40" i="25"/>
  <c r="T42" i="25"/>
  <c r="T45" i="25"/>
  <c r="T48" i="25"/>
  <c r="T51" i="25"/>
  <c r="T52" i="25"/>
  <c r="T54" i="25"/>
  <c r="T57" i="25"/>
  <c r="T60" i="25"/>
  <c r="T63" i="25"/>
  <c r="T66" i="25"/>
  <c r="T69" i="25"/>
  <c r="T70" i="25"/>
  <c r="T72" i="25"/>
  <c r="T75" i="25"/>
  <c r="T76" i="25"/>
  <c r="T78" i="25"/>
  <c r="T81" i="25"/>
  <c r="T84" i="25"/>
  <c r="T87" i="25"/>
  <c r="T88" i="25"/>
  <c r="T90" i="25"/>
  <c r="T93" i="25"/>
  <c r="T94" i="25"/>
  <c r="T96" i="25"/>
  <c r="T99" i="25"/>
  <c r="T102" i="25"/>
  <c r="T105" i="25"/>
  <c r="T106" i="25"/>
  <c r="T108" i="25"/>
  <c r="T114" i="25"/>
  <c r="T117" i="25"/>
  <c r="T120" i="25"/>
  <c r="T123" i="25"/>
  <c r="T124" i="25"/>
  <c r="T126" i="25"/>
  <c r="T129" i="25"/>
  <c r="T130" i="25"/>
  <c r="T131" i="25"/>
  <c r="T134" i="25"/>
  <c r="T136" i="25"/>
  <c r="T137" i="25"/>
  <c r="T140" i="25"/>
  <c r="T143" i="25"/>
  <c r="T145" i="25"/>
  <c r="T146" i="25"/>
  <c r="T149" i="25"/>
  <c r="T151" i="25"/>
  <c r="T155" i="25"/>
  <c r="T158" i="25"/>
  <c r="T161" i="25"/>
  <c r="T163" i="25"/>
  <c r="T164" i="25"/>
  <c r="T167" i="25"/>
  <c r="T169" i="25"/>
  <c r="T170" i="25"/>
  <c r="T173" i="25"/>
  <c r="T175" i="25"/>
  <c r="T176" i="25"/>
  <c r="T179" i="25"/>
  <c r="T181" i="25"/>
  <c r="T182" i="25"/>
  <c r="T185" i="25"/>
  <c r="T187" i="25"/>
  <c r="T188" i="25"/>
  <c r="T191" i="25"/>
  <c r="T193" i="25"/>
  <c r="T194" i="25"/>
  <c r="T197" i="25"/>
  <c r="T200" i="25"/>
  <c r="T203" i="25"/>
  <c r="T205" i="25"/>
  <c r="T206" i="25"/>
  <c r="T208" i="25"/>
  <c r="T209" i="25"/>
  <c r="T211" i="25"/>
  <c r="T212" i="25"/>
  <c r="T214" i="25"/>
  <c r="T215" i="25"/>
  <c r="T217" i="25"/>
  <c r="T218" i="25"/>
  <c r="T220" i="25"/>
  <c r="T221" i="25"/>
  <c r="T223" i="25"/>
  <c r="T224" i="25"/>
  <c r="T226" i="25"/>
  <c r="T227" i="25"/>
  <c r="T232" i="25"/>
  <c r="T233" i="25"/>
  <c r="T235" i="25"/>
  <c r="T236" i="25"/>
  <c r="T238" i="25"/>
  <c r="T239" i="25"/>
  <c r="T241" i="25"/>
  <c r="T244" i="25"/>
  <c r="T484" i="25"/>
  <c r="T487" i="25"/>
  <c r="T13" i="25"/>
  <c r="T16" i="25"/>
  <c r="T268" i="25"/>
  <c r="T271" i="25"/>
  <c r="T274" i="25"/>
  <c r="T277" i="25"/>
  <c r="T280" i="25"/>
  <c r="T286" i="25"/>
  <c r="T289" i="25"/>
  <c r="T292" i="25"/>
  <c r="T295" i="25"/>
  <c r="T298" i="25"/>
  <c r="T304" i="25"/>
  <c r="T307" i="25"/>
  <c r="T310" i="25"/>
  <c r="T313" i="25"/>
  <c r="T316" i="25"/>
  <c r="T322" i="25"/>
  <c r="T325" i="25"/>
  <c r="T328" i="25"/>
  <c r="T331" i="25"/>
  <c r="T334" i="25"/>
  <c r="T340" i="25"/>
  <c r="T343" i="25"/>
  <c r="T346" i="25"/>
  <c r="T349" i="25"/>
  <c r="T352" i="25"/>
  <c r="T358" i="25"/>
  <c r="T361" i="25"/>
  <c r="T364" i="25"/>
  <c r="T367" i="25"/>
  <c r="T370" i="25"/>
  <c r="T376" i="25"/>
  <c r="T379" i="25"/>
  <c r="T385" i="25"/>
  <c r="T388" i="25"/>
  <c r="T391" i="25"/>
  <c r="T394" i="25"/>
  <c r="T397" i="25"/>
  <c r="T403" i="25"/>
  <c r="T406" i="25"/>
  <c r="T409" i="25"/>
  <c r="T412" i="25"/>
  <c r="T415" i="25"/>
  <c r="T421" i="25"/>
  <c r="T424" i="25"/>
  <c r="T427" i="25"/>
  <c r="T430" i="25"/>
  <c r="T433" i="25"/>
  <c r="T439" i="25"/>
  <c r="T442" i="25"/>
  <c r="T445" i="25"/>
  <c r="T448" i="25"/>
  <c r="T451" i="25"/>
  <c r="T455" i="25"/>
  <c r="T457" i="25"/>
  <c r="T458" i="25"/>
  <c r="T460" i="25"/>
  <c r="T461" i="25"/>
  <c r="T463" i="25"/>
  <c r="T466" i="25"/>
  <c r="T467" i="25"/>
  <c r="T469" i="25"/>
  <c r="T470" i="25"/>
  <c r="T473" i="25"/>
  <c r="T475" i="25"/>
  <c r="T476" i="25"/>
  <c r="T478" i="25"/>
  <c r="T479" i="25"/>
  <c r="T485" i="25"/>
  <c r="T491" i="25"/>
  <c r="T3" i="25"/>
  <c r="T19" i="25"/>
  <c r="T25" i="25"/>
  <c r="T28" i="25"/>
  <c r="T31" i="25"/>
  <c r="T37" i="25"/>
  <c r="T43" i="25"/>
  <c r="T46" i="25"/>
  <c r="T49" i="25"/>
  <c r="T55" i="25"/>
  <c r="T61" i="25"/>
  <c r="T64" i="25"/>
  <c r="T67" i="25"/>
  <c r="T73" i="25"/>
  <c r="T79" i="25"/>
  <c r="T82" i="25"/>
  <c r="T85" i="25"/>
  <c r="T91" i="25"/>
  <c r="T97" i="25"/>
  <c r="T100" i="25"/>
  <c r="T103" i="25"/>
  <c r="T109" i="25"/>
  <c r="T115" i="25"/>
  <c r="T118" i="25"/>
  <c r="T121" i="25"/>
  <c r="T127" i="25"/>
  <c r="T133" i="25"/>
  <c r="T139" i="25"/>
  <c r="T142" i="25"/>
  <c r="T148" i="25"/>
  <c r="T154" i="25"/>
  <c r="T157" i="25"/>
  <c r="T160" i="25"/>
  <c r="T166" i="25"/>
  <c r="T172" i="25"/>
  <c r="T178" i="25"/>
  <c r="T184" i="25"/>
  <c r="T190" i="25"/>
  <c r="T196" i="25"/>
  <c r="T202" i="25"/>
  <c r="R498" i="17"/>
  <c r="R48" i="17"/>
  <c r="R47" i="17"/>
  <c r="R227" i="17"/>
  <c r="R269" i="17"/>
  <c r="R305" i="17"/>
  <c r="R43" i="17"/>
  <c r="R49" i="17"/>
  <c r="R55" i="17"/>
  <c r="R67" i="17"/>
  <c r="R79" i="17"/>
  <c r="R85" i="17"/>
  <c r="R91" i="17"/>
  <c r="R4" i="17"/>
  <c r="R40" i="17"/>
  <c r="R46" i="17"/>
  <c r="R52" i="17"/>
  <c r="R58" i="17"/>
  <c r="R64" i="17"/>
  <c r="R3" i="17"/>
  <c r="R42" i="17"/>
  <c r="R60" i="17"/>
  <c r="R69" i="17"/>
  <c r="R75" i="17"/>
  <c r="R106" i="17"/>
  <c r="R112" i="17"/>
  <c r="R118" i="17"/>
  <c r="R124" i="17"/>
  <c r="R126" i="17"/>
  <c r="R132" i="17"/>
  <c r="R138" i="17"/>
  <c r="R144" i="17"/>
  <c r="R150" i="17"/>
  <c r="R156" i="17"/>
  <c r="R162" i="17"/>
  <c r="R168" i="17"/>
  <c r="R174" i="17"/>
  <c r="R180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F43" i="36"/>
  <c r="L17" i="34" s="1"/>
  <c r="L18" i="34" s="1"/>
  <c r="F45" i="36"/>
  <c r="N17" i="34" s="1"/>
  <c r="R39" i="17"/>
  <c r="R57" i="17"/>
  <c r="R45" i="17"/>
  <c r="R63" i="17"/>
  <c r="R51" i="17"/>
  <c r="D13" i="34"/>
  <c r="F28" i="12" s="1"/>
  <c r="D21" i="34"/>
  <c r="G28" i="12" s="1"/>
  <c r="C20" i="12"/>
  <c r="C32" i="12" s="1"/>
  <c r="R100" i="17"/>
  <c r="E55" i="36"/>
  <c r="U9" i="34" s="1"/>
  <c r="G48" i="36"/>
  <c r="Q25" i="34" s="1"/>
  <c r="E33" i="36"/>
  <c r="E9" i="34" s="1"/>
  <c r="F50" i="36"/>
  <c r="R17" i="34" s="1"/>
  <c r="E51" i="36"/>
  <c r="S9" i="34" s="1"/>
  <c r="E45" i="36"/>
  <c r="N9" i="34" s="1"/>
  <c r="N10" i="34" s="1"/>
  <c r="G38" i="36"/>
  <c r="H25" i="34" s="1"/>
  <c r="F18" i="35"/>
  <c r="G11" i="37"/>
  <c r="H17" i="35"/>
  <c r="G13" i="35"/>
  <c r="F15" i="35"/>
  <c r="G20" i="35"/>
  <c r="H16" i="35"/>
  <c r="G14" i="35"/>
  <c r="F16" i="35"/>
  <c r="G21" i="35"/>
  <c r="H15" i="35"/>
  <c r="F11" i="38"/>
  <c r="U14" i="34" s="1"/>
  <c r="U16" i="34" s="1"/>
  <c r="F13" i="35"/>
  <c r="E8" i="38"/>
  <c r="H14" i="35"/>
  <c r="G12" i="35"/>
  <c r="H13" i="37"/>
  <c r="F12" i="35"/>
  <c r="F13" i="37"/>
  <c r="G11" i="38"/>
  <c r="G10" i="38" s="1"/>
  <c r="H12" i="37"/>
  <c r="G9" i="38"/>
  <c r="F12" i="37"/>
  <c r="E9" i="38"/>
  <c r="H11" i="37"/>
  <c r="G8" i="38"/>
  <c r="F11" i="37"/>
  <c r="G17" i="35"/>
  <c r="H20" i="35"/>
  <c r="G14" i="37"/>
  <c r="F20" i="35"/>
  <c r="F19" i="35" s="1"/>
  <c r="E15" i="12" s="1"/>
  <c r="G15" i="36"/>
  <c r="J22" i="34" s="1"/>
  <c r="J24" i="34" s="1"/>
  <c r="F29" i="36"/>
  <c r="F28" i="36" s="1"/>
  <c r="F16" i="36"/>
  <c r="K14" i="34" s="1"/>
  <c r="K16" i="34" s="1"/>
  <c r="G10" i="36"/>
  <c r="G9" i="36" s="1"/>
  <c r="E15" i="36"/>
  <c r="J6" i="34" s="1"/>
  <c r="J8" i="34" s="1"/>
  <c r="F10" i="36"/>
  <c r="G14" i="34" s="1"/>
  <c r="G16" i="34" s="1"/>
  <c r="F8" i="36"/>
  <c r="F14" i="34" s="1"/>
  <c r="F16" i="34" s="1"/>
  <c r="E27" i="36"/>
  <c r="T6" i="34" s="1"/>
  <c r="T8" i="34" s="1"/>
  <c r="G12" i="36"/>
  <c r="H22" i="34" s="1"/>
  <c r="H24" i="34" s="1"/>
  <c r="E25" i="36"/>
  <c r="S6" i="34" s="1"/>
  <c r="S8" i="34" s="1"/>
  <c r="F15" i="36"/>
  <c r="J14" i="34" s="1"/>
  <c r="J16" i="34" s="1"/>
  <c r="E17" i="36"/>
  <c r="L6" i="34" s="1"/>
  <c r="L8" i="34" s="1"/>
  <c r="G16" i="36"/>
  <c r="K22" i="34" s="1"/>
  <c r="K24" i="34" s="1"/>
  <c r="E18" i="36"/>
  <c r="M6" i="34" s="1"/>
  <c r="M8" i="34" s="1"/>
  <c r="F27" i="36"/>
  <c r="T14" i="34" s="1"/>
  <c r="T16" i="34" s="1"/>
  <c r="G21" i="36"/>
  <c r="P22" i="34" s="1"/>
  <c r="P24" i="34" s="1"/>
  <c r="F21" i="36"/>
  <c r="P14" i="34" s="1"/>
  <c r="P16" i="34" s="1"/>
  <c r="G24" i="36"/>
  <c r="R22" i="34" s="1"/>
  <c r="R24" i="34" s="1"/>
  <c r="G29" i="36"/>
  <c r="V22" i="34" s="1"/>
  <c r="V24" i="34" s="1"/>
  <c r="G22" i="36"/>
  <c r="Q22" i="34" s="1"/>
  <c r="Q24" i="34" s="1"/>
  <c r="F22" i="36"/>
  <c r="Q14" i="34" s="1"/>
  <c r="Q16" i="34" s="1"/>
  <c r="G25" i="36"/>
  <c r="S22" i="34" s="1"/>
  <c r="S24" i="34" s="1"/>
  <c r="F7" i="36"/>
  <c r="E14" i="34" s="1"/>
  <c r="E12" i="36"/>
  <c r="H6" i="34" s="1"/>
  <c r="H8" i="34" s="1"/>
  <c r="E10" i="36"/>
  <c r="G6" i="34" s="1"/>
  <c r="G8" i="34" s="1"/>
  <c r="G27" i="36"/>
  <c r="T22" i="34" s="1"/>
  <c r="T24" i="34" s="1"/>
  <c r="E29" i="36"/>
  <c r="E28" i="36" s="1"/>
  <c r="G7" i="36"/>
  <c r="E22" i="34" s="1"/>
  <c r="E16" i="36"/>
  <c r="K6" i="34" s="1"/>
  <c r="K8" i="34" s="1"/>
  <c r="E7" i="36"/>
  <c r="E6" i="34" s="1"/>
  <c r="G8" i="36"/>
  <c r="F22" i="34" s="1"/>
  <c r="F24" i="34" s="1"/>
  <c r="E24" i="36"/>
  <c r="G19" i="36"/>
  <c r="N22" i="34" s="1"/>
  <c r="N24" i="34" s="1"/>
  <c r="F19" i="36"/>
  <c r="N14" i="34" s="1"/>
  <c r="N16" i="34" s="1"/>
  <c r="E21" i="36"/>
  <c r="P6" i="34" s="1"/>
  <c r="P8" i="34" s="1"/>
  <c r="F24" i="36"/>
  <c r="R14" i="34" s="1"/>
  <c r="R16" i="34" s="1"/>
  <c r="G20" i="36"/>
  <c r="O22" i="34" s="1"/>
  <c r="O24" i="34" s="1"/>
  <c r="F20" i="36"/>
  <c r="O14" i="34" s="1"/>
  <c r="O16" i="34" s="1"/>
  <c r="E22" i="36"/>
  <c r="Q6" i="34" s="1"/>
  <c r="Q8" i="34" s="1"/>
  <c r="R77" i="17"/>
  <c r="R83" i="17"/>
  <c r="R89" i="17"/>
  <c r="R90" i="17"/>
  <c r="R80" i="17"/>
  <c r="F29" i="35"/>
  <c r="H31" i="35"/>
  <c r="G37" i="35"/>
  <c r="G30" i="35"/>
  <c r="H39" i="35"/>
  <c r="H34" i="35"/>
  <c r="G32" i="35"/>
  <c r="H38" i="35"/>
  <c r="F36" i="35"/>
  <c r="H40" i="35"/>
  <c r="G39" i="35"/>
  <c r="G34" i="35"/>
  <c r="F38" i="35"/>
  <c r="G16" i="37"/>
  <c r="F19" i="37"/>
  <c r="H19" i="37"/>
  <c r="G40" i="35"/>
  <c r="H16" i="37"/>
  <c r="F34" i="35"/>
  <c r="F16" i="37"/>
  <c r="H29" i="35"/>
  <c r="H37" i="35"/>
  <c r="R76" i="17"/>
  <c r="H28" i="35"/>
  <c r="F40" i="35"/>
  <c r="F31" i="35"/>
  <c r="G29" i="35"/>
  <c r="H33" i="35"/>
  <c r="F28" i="35"/>
  <c r="E14" i="38"/>
  <c r="E13" i="38" s="1"/>
  <c r="E36" i="36" s="1"/>
  <c r="G19" i="37"/>
  <c r="F14" i="38"/>
  <c r="F13" i="38" s="1"/>
  <c r="F36" i="36" s="1"/>
  <c r="H30" i="35"/>
  <c r="G36" i="35"/>
  <c r="F33" i="35"/>
  <c r="G31" i="35"/>
  <c r="F37" i="35"/>
  <c r="F30" i="35"/>
  <c r="G28" i="35"/>
  <c r="G14" i="38"/>
  <c r="G13" i="38" s="1"/>
  <c r="G12" i="38" s="1"/>
  <c r="H32" i="35"/>
  <c r="G38" i="35"/>
  <c r="H36" i="35"/>
  <c r="G33" i="35"/>
  <c r="F39" i="35"/>
  <c r="F32" i="35"/>
  <c r="E38" i="36"/>
  <c r="H9" i="34" s="1"/>
  <c r="F47" i="36"/>
  <c r="P17" i="34" s="1"/>
  <c r="G56" i="36"/>
  <c r="V25" i="34" s="1"/>
  <c r="E34" i="36"/>
  <c r="F9" i="34" s="1"/>
  <c r="F10" i="34" s="1"/>
  <c r="F33" i="36"/>
  <c r="E17" i="34" s="1"/>
  <c r="E44" i="36"/>
  <c r="M9" i="34" s="1"/>
  <c r="F44" i="36"/>
  <c r="M17" i="34" s="1"/>
  <c r="M18" i="34" s="1"/>
  <c r="E39" i="36"/>
  <c r="I9" i="34" s="1"/>
  <c r="G53" i="36"/>
  <c r="T25" i="34" s="1"/>
  <c r="G34" i="36"/>
  <c r="F25" i="34" s="1"/>
  <c r="G50" i="36"/>
  <c r="R25" i="34" s="1"/>
  <c r="F56" i="36"/>
  <c r="V17" i="34" s="1"/>
  <c r="E42" i="36"/>
  <c r="K9" i="34" s="1"/>
  <c r="G55" i="36"/>
  <c r="U25" i="34" s="1"/>
  <c r="G43" i="36"/>
  <c r="L25" i="34" s="1"/>
  <c r="F38" i="36"/>
  <c r="H17" i="34" s="1"/>
  <c r="E46" i="36"/>
  <c r="O9" i="34" s="1"/>
  <c r="F46" i="36"/>
  <c r="O17" i="34" s="1"/>
  <c r="G42" i="36"/>
  <c r="K25" i="34" s="1"/>
  <c r="F55" i="36"/>
  <c r="U17" i="34" s="1"/>
  <c r="G39" i="36"/>
  <c r="I25" i="34" s="1"/>
  <c r="E56" i="36"/>
  <c r="V9" i="34" s="1"/>
  <c r="F42" i="36"/>
  <c r="K17" i="34" s="1"/>
  <c r="E47" i="36"/>
  <c r="P9" i="34" s="1"/>
  <c r="G41" i="36"/>
  <c r="J25" i="34" s="1"/>
  <c r="G45" i="36"/>
  <c r="N25" i="34" s="1"/>
  <c r="F51" i="36"/>
  <c r="S17" i="34" s="1"/>
  <c r="S18" i="34" s="1"/>
  <c r="E48" i="36"/>
  <c r="Q9" i="34" s="1"/>
  <c r="F48" i="36"/>
  <c r="Q17" i="34" s="1"/>
  <c r="G44" i="36"/>
  <c r="M25" i="34" s="1"/>
  <c r="M26" i="34" s="1"/>
  <c r="F34" i="36"/>
  <c r="F17" i="34" s="1"/>
  <c r="E41" i="36"/>
  <c r="J9" i="34" s="1"/>
  <c r="F41" i="36"/>
  <c r="J17" i="34" s="1"/>
  <c r="E50" i="36"/>
  <c r="G47" i="36"/>
  <c r="P25" i="34" s="1"/>
  <c r="G33" i="36"/>
  <c r="G51" i="36"/>
  <c r="S25" i="34" s="1"/>
  <c r="F53" i="36"/>
  <c r="F52" i="36" s="1"/>
  <c r="G46" i="36"/>
  <c r="O25" i="34" s="1"/>
  <c r="F39" i="36"/>
  <c r="I17" i="34" s="1"/>
  <c r="E43" i="36"/>
  <c r="L9" i="34" s="1"/>
  <c r="E10" i="38"/>
  <c r="L26" i="34" l="1"/>
  <c r="H19" i="35"/>
  <c r="G15" i="12" s="1"/>
  <c r="F7" i="38"/>
  <c r="F13" i="36" s="1"/>
  <c r="I14" i="34" s="1"/>
  <c r="I16" i="34" s="1"/>
  <c r="I18" i="34" s="1"/>
  <c r="F26" i="36"/>
  <c r="V6" i="34"/>
  <c r="V8" i="34" s="1"/>
  <c r="V10" i="34" s="1"/>
  <c r="O10" i="34"/>
  <c r="L10" i="34"/>
  <c r="U22" i="34"/>
  <c r="U24" i="34" s="1"/>
  <c r="U26" i="34" s="1"/>
  <c r="E26" i="36"/>
  <c r="G7" i="38"/>
  <c r="G6" i="38" s="1"/>
  <c r="F10" i="37"/>
  <c r="E52" i="36"/>
  <c r="F54" i="36"/>
  <c r="N18" i="34"/>
  <c r="U10" i="34"/>
  <c r="G11" i="35"/>
  <c r="F14" i="12" s="1"/>
  <c r="M10" i="34"/>
  <c r="E49" i="36"/>
  <c r="Q26" i="34"/>
  <c r="E37" i="36"/>
  <c r="S10" i="34"/>
  <c r="G32" i="36"/>
  <c r="F26" i="34"/>
  <c r="K26" i="34"/>
  <c r="P18" i="34"/>
  <c r="K10" i="34"/>
  <c r="H10" i="37"/>
  <c r="G26" i="36"/>
  <c r="G22" i="34"/>
  <c r="G24" i="34" s="1"/>
  <c r="H11" i="35"/>
  <c r="G19" i="35"/>
  <c r="F15" i="12" s="1"/>
  <c r="K18" i="34"/>
  <c r="G10" i="37"/>
  <c r="V14" i="34"/>
  <c r="V16" i="34" s="1"/>
  <c r="V18" i="34" s="1"/>
  <c r="F18" i="34"/>
  <c r="E7" i="38"/>
  <c r="F11" i="35"/>
  <c r="E14" i="12" s="1"/>
  <c r="E16" i="12" s="1"/>
  <c r="N26" i="34"/>
  <c r="G28" i="36"/>
  <c r="F10" i="38"/>
  <c r="Q18" i="34"/>
  <c r="E23" i="36"/>
  <c r="F23" i="36"/>
  <c r="E9" i="36"/>
  <c r="G6" i="36"/>
  <c r="P26" i="34"/>
  <c r="F6" i="36"/>
  <c r="F14" i="36"/>
  <c r="Q10" i="34"/>
  <c r="E14" i="36"/>
  <c r="R6" i="34"/>
  <c r="R8" i="34" s="1"/>
  <c r="E6" i="36"/>
  <c r="H10" i="34"/>
  <c r="O26" i="34"/>
  <c r="F9" i="36"/>
  <c r="G14" i="36"/>
  <c r="S26" i="34"/>
  <c r="G23" i="36"/>
  <c r="P10" i="34"/>
  <c r="O18" i="34"/>
  <c r="E54" i="36"/>
  <c r="E32" i="36"/>
  <c r="G37" i="36"/>
  <c r="G52" i="36"/>
  <c r="G54" i="36"/>
  <c r="U18" i="34"/>
  <c r="F49" i="36"/>
  <c r="F32" i="36"/>
  <c r="T17" i="34"/>
  <c r="T18" i="34" s="1"/>
  <c r="R9" i="34"/>
  <c r="F37" i="36"/>
  <c r="G49" i="36"/>
  <c r="E12" i="38"/>
  <c r="H15" i="37"/>
  <c r="G26" i="12" s="1"/>
  <c r="G36" i="36"/>
  <c r="G25" i="34" s="1"/>
  <c r="G27" i="35"/>
  <c r="F17" i="12" s="1"/>
  <c r="F15" i="37"/>
  <c r="E26" i="12" s="1"/>
  <c r="E27" i="12" s="1"/>
  <c r="H35" i="35"/>
  <c r="G18" i="12" s="1"/>
  <c r="G15" i="37"/>
  <c r="F26" i="12" s="1"/>
  <c r="F12" i="38"/>
  <c r="F35" i="35"/>
  <c r="E18" i="12" s="1"/>
  <c r="G35" i="35"/>
  <c r="F18" i="12" s="1"/>
  <c r="H27" i="35"/>
  <c r="F27" i="35"/>
  <c r="E17" i="12" s="1"/>
  <c r="F40" i="36"/>
  <c r="G40" i="36"/>
  <c r="E25" i="34"/>
  <c r="E40" i="36"/>
  <c r="R18" i="34"/>
  <c r="V26" i="34"/>
  <c r="J26" i="34"/>
  <c r="T10" i="34"/>
  <c r="R26" i="34"/>
  <c r="T26" i="34"/>
  <c r="H26" i="34"/>
  <c r="J18" i="34"/>
  <c r="H18" i="34"/>
  <c r="E16" i="34"/>
  <c r="E8" i="34"/>
  <c r="J10" i="34"/>
  <c r="E24" i="34"/>
  <c r="G17" i="34"/>
  <c r="G18" i="34" s="1"/>
  <c r="F35" i="36"/>
  <c r="E35" i="36"/>
  <c r="G9" i="34"/>
  <c r="G10" i="34" s="1"/>
  <c r="H10" i="35" l="1"/>
  <c r="F11" i="36"/>
  <c r="F5" i="36" s="1"/>
  <c r="F6" i="38"/>
  <c r="G13" i="36"/>
  <c r="I22" i="34" s="1"/>
  <c r="I24" i="34" s="1"/>
  <c r="I26" i="34" s="1"/>
  <c r="G26" i="34"/>
  <c r="F16" i="12"/>
  <c r="F10" i="35"/>
  <c r="D16" i="34"/>
  <c r="D14" i="34"/>
  <c r="E13" i="36"/>
  <c r="I6" i="34" s="1"/>
  <c r="I8" i="34" s="1"/>
  <c r="I10" i="34" s="1"/>
  <c r="E6" i="38"/>
  <c r="G27" i="12"/>
  <c r="G14" i="12"/>
  <c r="G16" i="12" s="1"/>
  <c r="F27" i="12"/>
  <c r="G10" i="35"/>
  <c r="R10" i="34"/>
  <c r="E10" i="34"/>
  <c r="E26" i="34"/>
  <c r="E18" i="34"/>
  <c r="D18" i="34" s="1"/>
  <c r="E31" i="36"/>
  <c r="H26" i="35"/>
  <c r="G17" i="12"/>
  <c r="G19" i="12" s="1"/>
  <c r="G35" i="36"/>
  <c r="G31" i="36" s="1"/>
  <c r="E19" i="12"/>
  <c r="E20" i="12" s="1"/>
  <c r="E32" i="12" s="1"/>
  <c r="F26" i="35"/>
  <c r="F19" i="12"/>
  <c r="G26" i="35"/>
  <c r="D25" i="34"/>
  <c r="D17" i="34"/>
  <c r="D9" i="34"/>
  <c r="F31" i="36"/>
  <c r="G11" i="36" l="1"/>
  <c r="G5" i="36" s="1"/>
  <c r="F20" i="12"/>
  <c r="F32" i="12" s="1"/>
  <c r="D24" i="34"/>
  <c r="D22" i="34"/>
  <c r="D26" i="34"/>
  <c r="E11" i="36"/>
  <c r="E5" i="36" s="1"/>
  <c r="G20" i="12"/>
  <c r="G32" i="12" s="1"/>
  <c r="D8" i="34"/>
  <c r="D6" i="34"/>
  <c r="D10" i="34"/>
</calcChain>
</file>

<file path=xl/sharedStrings.xml><?xml version="1.0" encoding="utf-8"?>
<sst xmlns="http://schemas.openxmlformats.org/spreadsheetml/2006/main" count="17092" uniqueCount="6651">
  <si>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</si>
  <si>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</si>
  <si>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</si>
  <si>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</si>
  <si>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</si>
  <si>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</si>
  <si>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</si>
  <si>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</si>
  <si>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</si>
  <si>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</si>
  <si>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</si>
  <si>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</si>
  <si>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</si>
  <si>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</si>
  <si>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</si>
  <si>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</si>
  <si>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</si>
  <si>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</si>
  <si>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</si>
  <si>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</si>
  <si>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</si>
  <si>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</si>
  <si>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</si>
  <si>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</si>
  <si>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</si>
  <si>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</si>
  <si>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</si>
  <si>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</si>
  <si>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</si>
  <si>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</si>
  <si>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</si>
  <si>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</si>
  <si>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</si>
  <si>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</si>
  <si>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</si>
  <si>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</si>
  <si>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</si>
  <si>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</si>
  <si>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</si>
  <si>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</si>
  <si>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</si>
  <si>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</si>
  <si>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</si>
  <si>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</si>
  <si>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</si>
  <si>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</si>
  <si>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</si>
  <si>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</si>
  <si>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</si>
  <si>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</si>
  <si>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</si>
  <si>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</si>
  <si>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</si>
  <si>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</si>
  <si>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</si>
  <si>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</si>
  <si>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</si>
  <si>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</si>
  <si>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</si>
  <si>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</si>
  <si>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</si>
  <si>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</si>
  <si>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</si>
  <si>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</si>
  <si>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</si>
  <si>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</si>
  <si>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</si>
  <si>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</si>
  <si>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</si>
  <si>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</si>
  <si>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</si>
  <si>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</si>
  <si>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</si>
  <si>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</si>
  <si>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</si>
  <si>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</si>
  <si>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</si>
  <si>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</si>
  <si>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</si>
  <si>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</si>
  <si>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</si>
  <si>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</si>
  <si>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</si>
  <si>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</si>
  <si>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</si>
  <si>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</si>
  <si>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</si>
  <si>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</si>
  <si>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</si>
  <si>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</si>
  <si>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</si>
  <si>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</si>
  <si>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</si>
  <si>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</si>
  <si>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</si>
  <si>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</si>
  <si>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</si>
  <si>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</si>
  <si>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</si>
  <si>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</si>
  <si>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</si>
  <si>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</si>
  <si>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</si>
  <si>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</si>
  <si>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</si>
  <si>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</si>
  <si>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</si>
  <si>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</si>
  <si>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</si>
  <si>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</si>
  <si>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</si>
  <si>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</si>
  <si>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</si>
  <si>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</si>
  <si>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</si>
  <si>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</si>
  <si>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</si>
  <si>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</si>
  <si>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</si>
  <si>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</si>
  <si>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</si>
  <si>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</si>
  <si>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</si>
  <si>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</si>
  <si>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</si>
  <si>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</si>
  <si>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</si>
  <si>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</si>
  <si>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</si>
  <si>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</si>
  <si>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</si>
  <si>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</si>
  <si>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</si>
  <si>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</si>
  <si>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</si>
  <si>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</si>
  <si>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</si>
  <si>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</si>
  <si>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</si>
  <si>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</si>
  <si>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</si>
  <si>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</si>
  <si>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</si>
  <si>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</si>
  <si>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</si>
  <si>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</si>
  <si>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</si>
  <si>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</si>
  <si>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</si>
  <si>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</si>
  <si>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</si>
  <si>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</si>
  <si>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</si>
  <si>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</si>
  <si>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</si>
  <si>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</si>
  <si>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</si>
  <si>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</si>
  <si>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</si>
  <si>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</si>
  <si>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</si>
  <si>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</si>
  <si>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</si>
  <si>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</si>
  <si>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</si>
  <si>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</si>
  <si>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</si>
  <si>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</si>
  <si>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</si>
  <si>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</si>
  <si>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</si>
  <si>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</si>
  <si>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</si>
  <si>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</si>
  <si>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</si>
  <si>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</si>
  <si>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</si>
  <si>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</si>
  <si>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</si>
  <si>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</si>
  <si>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</si>
  <si>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</si>
  <si>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</si>
  <si>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</si>
  <si>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</si>
  <si>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</si>
  <si>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</si>
  <si>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</si>
  <si>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</si>
  <si>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</si>
  <si>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</si>
  <si>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</si>
  <si>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</si>
  <si>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</si>
  <si>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</si>
  <si>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</si>
  <si>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</si>
  <si>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</si>
  <si>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</si>
  <si>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</si>
  <si>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</si>
  <si>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</si>
  <si>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</si>
  <si>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</si>
  <si>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</si>
  <si>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</si>
  <si>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</si>
  <si>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</si>
  <si>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</si>
  <si>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</si>
  <si>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</si>
  <si>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</si>
  <si>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</si>
  <si>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</si>
  <si>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</si>
  <si>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</si>
  <si>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</si>
  <si>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</si>
  <si>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</si>
  <si>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</si>
  <si>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</si>
  <si>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</si>
  <si>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</si>
  <si>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</si>
  <si>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</si>
  <si>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</si>
  <si>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</si>
  <si>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</si>
  <si>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</si>
  <si>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</si>
  <si>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</si>
  <si>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</si>
  <si>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</si>
  <si>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</si>
  <si>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</si>
  <si>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</si>
  <si>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</si>
  <si>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</si>
  <si>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</si>
  <si>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</si>
  <si>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</si>
  <si>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</si>
  <si>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</si>
  <si>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</si>
  <si>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</si>
  <si>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</si>
  <si>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</si>
  <si>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</si>
  <si>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</si>
  <si>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</si>
  <si>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</si>
  <si>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</si>
  <si>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</si>
  <si>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</si>
  <si>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</si>
  <si>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</si>
  <si>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</si>
  <si>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</si>
  <si>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</si>
  <si>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</si>
  <si>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</si>
  <si>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</si>
  <si>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</si>
  <si>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</si>
  <si>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</si>
  <si>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</si>
  <si>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</si>
  <si>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</si>
  <si>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</si>
  <si>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</si>
  <si>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</si>
  <si>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</si>
  <si>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</si>
  <si>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</si>
  <si>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</si>
  <si>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</si>
  <si>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</si>
  <si>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</si>
  <si>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</si>
  <si>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</si>
  <si>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</si>
  <si>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</si>
  <si>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</si>
  <si>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</si>
  <si>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</si>
  <si>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</si>
  <si>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</si>
  <si>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</si>
  <si>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</si>
  <si>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</si>
  <si>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</si>
  <si>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</si>
  <si>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</si>
  <si>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</si>
  <si>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</si>
  <si>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</si>
  <si>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</si>
  <si>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</si>
  <si>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</si>
  <si>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</si>
  <si>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</si>
  <si>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</si>
  <si>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</si>
  <si>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</si>
  <si>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</si>
  <si>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</si>
  <si>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</si>
  <si>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</si>
  <si>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</si>
  <si>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</si>
  <si>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</si>
  <si>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</si>
  <si>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</si>
  <si>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</si>
  <si>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</si>
  <si>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</si>
  <si>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</si>
  <si>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</si>
  <si>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</si>
  <si>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</si>
  <si>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</si>
  <si>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</si>
  <si>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</si>
  <si>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</si>
  <si>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</si>
  <si>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</si>
  <si>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</si>
  <si>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</si>
  <si>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</si>
  <si>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</si>
  <si>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</si>
  <si>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</si>
  <si>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</si>
  <si>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</si>
  <si>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</si>
  <si>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</si>
  <si>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</si>
  <si>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</si>
  <si>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</si>
  <si>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</si>
  <si>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</si>
  <si>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</si>
  <si>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</si>
  <si>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</si>
  <si>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</si>
  <si>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</si>
  <si>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</si>
  <si>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</si>
  <si>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</si>
  <si>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</si>
  <si>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</si>
  <si>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</si>
  <si>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</si>
  <si>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</si>
  <si>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</si>
  <si>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</si>
  <si>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</si>
  <si>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</si>
  <si>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</si>
  <si>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</si>
  <si>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</si>
  <si>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</si>
  <si>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</si>
  <si>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</si>
  <si>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</si>
  <si>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</si>
  <si>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</si>
  <si>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</si>
  <si>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</si>
  <si>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</si>
  <si>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</si>
  <si>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</si>
  <si>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</si>
  <si>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</si>
  <si>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</si>
  <si>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</si>
  <si>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</si>
  <si>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</si>
  <si>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</si>
  <si>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</si>
  <si>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</si>
  <si>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</si>
  <si>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</si>
  <si>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</si>
  <si>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</si>
  <si>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</si>
  <si>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</si>
  <si>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</si>
  <si>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</si>
  <si>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</si>
  <si>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</si>
  <si>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</si>
  <si>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</si>
  <si>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</si>
  <si>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</si>
  <si>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</si>
  <si>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</si>
  <si>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</si>
  <si>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</si>
  <si>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</si>
  <si>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</si>
  <si>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</si>
  <si>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</si>
  <si>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</si>
  <si>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</si>
  <si>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</si>
  <si>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</si>
  <si>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</si>
  <si>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</si>
  <si>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</si>
  <si>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</si>
  <si>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</si>
  <si>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</si>
  <si>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</si>
  <si>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</si>
  <si>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</si>
  <si>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</si>
  <si>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</si>
  <si>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</si>
  <si>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</si>
  <si>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</si>
  <si>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</si>
  <si>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</si>
  <si>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</si>
  <si>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</si>
  <si>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</si>
  <si>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</si>
  <si>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</si>
  <si>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</si>
  <si>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</si>
  <si>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</si>
  <si>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</si>
  <si>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</si>
  <si>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</si>
  <si>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</si>
  <si>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</si>
  <si>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</si>
  <si>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</si>
  <si>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</si>
  <si>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</si>
  <si>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</si>
  <si>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</si>
  <si>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</si>
  <si>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</si>
  <si>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</si>
  <si>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</si>
  <si>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</si>
  <si>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</si>
  <si>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</si>
  <si>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</si>
  <si>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</si>
  <si>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</si>
  <si>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</si>
  <si>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</si>
  <si>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</si>
  <si>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</si>
  <si>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</si>
  <si>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</si>
  <si>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</si>
  <si>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</si>
  <si>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</si>
  <si>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</si>
  <si>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</si>
  <si>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</si>
  <si>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</si>
  <si>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</si>
  <si>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</si>
  <si>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</si>
  <si>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</si>
  <si>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</si>
  <si>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</si>
  <si>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</si>
  <si>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</si>
  <si>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</si>
  <si>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</si>
  <si>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</si>
  <si>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</si>
  <si>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</si>
  <si>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</si>
  <si>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</si>
  <si>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</si>
  <si>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</si>
  <si>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</si>
  <si>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</si>
  <si>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</si>
  <si>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</si>
  <si>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</si>
  <si>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</si>
  <si>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</si>
  <si>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</si>
  <si>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</si>
  <si>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</si>
  <si>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</si>
  <si>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</si>
  <si>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</si>
  <si>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</si>
  <si>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</si>
  <si>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</si>
  <si>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</si>
  <si>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</si>
  <si>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</si>
  <si>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</si>
  <si>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</si>
  <si>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</si>
  <si>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</si>
  <si>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</si>
  <si>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</si>
  <si>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</si>
  <si>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</si>
  <si>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</si>
  <si>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</si>
  <si>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</si>
  <si>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</si>
  <si>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</si>
  <si>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</si>
  <si>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</si>
  <si>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</si>
  <si>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</si>
  <si>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</si>
  <si>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</si>
  <si>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</si>
  <si>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</si>
  <si>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</si>
  <si>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</si>
  <si>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</si>
  <si>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</si>
  <si>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</si>
  <si>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</si>
  <si>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</si>
  <si>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</si>
  <si>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</si>
  <si>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</si>
  <si>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</si>
  <si>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</si>
  <si>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</si>
  <si>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</si>
  <si>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</si>
  <si>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</si>
  <si>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</si>
  <si>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</si>
  <si>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</si>
  <si>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</si>
  <si>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</si>
  <si>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</si>
  <si>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</si>
  <si>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</si>
  <si>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</si>
  <si>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</si>
  <si>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</si>
  <si>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</si>
  <si>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</si>
  <si>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</si>
  <si>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</si>
  <si>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</si>
  <si>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</si>
  <si>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</si>
  <si>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</si>
  <si>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</si>
  <si>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</si>
  <si>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</si>
  <si>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</si>
  <si>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</si>
  <si>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</si>
  <si>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</si>
  <si>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</si>
  <si>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</si>
  <si>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</si>
  <si>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</si>
  <si>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</si>
  <si>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</si>
  <si>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</si>
  <si>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</si>
  <si>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</si>
  <si>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</si>
  <si>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</si>
  <si>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</si>
  <si>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</si>
  <si>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</si>
  <si>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</si>
  <si>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</si>
  <si>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</si>
  <si>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</si>
  <si>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</si>
  <si>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</si>
  <si>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</si>
  <si>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</si>
  <si>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</si>
  <si>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</si>
  <si>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</si>
  <si>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</si>
  <si>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</si>
  <si>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</si>
  <si>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</si>
  <si>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</si>
  <si>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</si>
  <si>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</si>
  <si>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</si>
  <si>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</si>
  <si>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</si>
  <si>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</si>
  <si>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</si>
  <si>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</si>
  <si>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</si>
  <si>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</si>
  <si>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</si>
  <si>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</si>
  <si>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</si>
  <si>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</si>
  <si>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</si>
  <si>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</si>
  <si>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</si>
  <si>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</si>
  <si>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</si>
  <si>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</si>
  <si>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</si>
  <si>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</si>
  <si>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</si>
  <si>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</si>
  <si>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</si>
  <si>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</si>
  <si>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</si>
  <si>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</si>
  <si>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</si>
  <si>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</si>
  <si>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</si>
  <si>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</si>
  <si>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</si>
  <si>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</si>
  <si>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</si>
  <si>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</si>
  <si>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</si>
  <si>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</si>
  <si>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</si>
  <si>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</si>
  <si>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</si>
  <si>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</si>
  <si>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</si>
  <si>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</si>
  <si>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</si>
  <si>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</si>
  <si>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</si>
  <si>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</si>
  <si>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</si>
  <si>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</si>
  <si>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</si>
  <si>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</si>
  <si>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</si>
  <si>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</si>
  <si>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</si>
  <si>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</si>
  <si>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</si>
  <si>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</si>
  <si>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</si>
  <si>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</si>
  <si>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</si>
  <si>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</si>
  <si>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</si>
  <si>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</si>
  <si>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</si>
  <si>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</si>
  <si>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</si>
  <si>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</si>
  <si>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</si>
  <si>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</si>
  <si>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</si>
  <si>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</si>
  <si>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</si>
  <si>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</si>
  <si>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</si>
  <si>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</si>
  <si>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</si>
  <si>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</si>
  <si>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</si>
  <si>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</si>
  <si>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</si>
  <si>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</si>
  <si>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</si>
  <si>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</si>
  <si>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</si>
  <si>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</si>
  <si>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</si>
  <si>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</si>
  <si>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</si>
  <si>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</si>
  <si>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</si>
  <si>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</si>
  <si>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</si>
  <si>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</si>
  <si>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</si>
  <si>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</si>
  <si>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</si>
  <si>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</si>
  <si>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</si>
  <si>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</si>
  <si>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</si>
  <si>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</si>
  <si>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</si>
  <si>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</si>
  <si>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</si>
  <si>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</si>
  <si>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</si>
  <si>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</si>
  <si>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</si>
  <si>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</si>
  <si>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</si>
  <si>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</si>
  <si>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</si>
  <si>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</si>
  <si>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</si>
  <si>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</si>
  <si>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</si>
  <si>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</si>
  <si>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</si>
  <si>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</si>
  <si>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</si>
  <si>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</si>
  <si>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</si>
  <si>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</si>
  <si>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</si>
  <si>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</si>
  <si>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</si>
  <si>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</si>
  <si>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</si>
  <si>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</si>
  <si>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</si>
  <si>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</si>
  <si>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</si>
  <si>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</si>
  <si>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</si>
  <si>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</si>
  <si>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</si>
  <si>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</si>
  <si>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</si>
  <si>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</si>
  <si>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</si>
  <si>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</si>
  <si>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</si>
  <si>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</si>
  <si>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</si>
  <si>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</si>
  <si>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</si>
  <si>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</si>
  <si>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</si>
  <si>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</si>
  <si>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</si>
  <si>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</si>
  <si>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</si>
  <si>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</si>
  <si>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</si>
  <si>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</si>
  <si>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</si>
  <si>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</si>
  <si>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</si>
  <si>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</si>
  <si>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</si>
  <si>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</si>
  <si>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</si>
  <si>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</si>
  <si>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</si>
  <si>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</si>
  <si>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</si>
  <si>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</si>
  <si>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</si>
  <si>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</si>
  <si>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</si>
  <si>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</si>
  <si>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</si>
  <si>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</si>
  <si>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</si>
  <si>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</si>
  <si>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</si>
  <si>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</si>
  <si>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</si>
  <si>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</si>
  <si>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</si>
  <si>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</si>
  <si>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</si>
  <si>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</si>
  <si>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</si>
  <si>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</si>
  <si>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</si>
  <si>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</si>
  <si>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</si>
  <si>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</si>
  <si>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</si>
  <si>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</si>
  <si>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</si>
  <si>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</si>
  <si>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</si>
  <si>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</si>
  <si>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</si>
  <si>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</si>
  <si>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</si>
  <si>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</si>
  <si>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</si>
  <si>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</si>
  <si>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</si>
  <si>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</si>
  <si>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</si>
  <si>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</si>
  <si>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</si>
  <si>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</si>
  <si>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</si>
  <si>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</si>
  <si>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</si>
  <si>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</si>
  <si>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</si>
  <si>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</si>
  <si>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</si>
  <si>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</si>
  <si>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</si>
  <si>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</si>
  <si>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</si>
  <si>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</si>
  <si>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</si>
  <si>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</si>
  <si>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</si>
  <si>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</si>
  <si>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</si>
  <si>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</si>
  <si>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</si>
  <si>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</si>
  <si>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</si>
  <si>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</si>
  <si>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</si>
  <si>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</si>
  <si>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</si>
  <si>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</si>
  <si>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</si>
  <si>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</si>
  <si>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</si>
  <si>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</si>
  <si>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</si>
  <si>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</si>
  <si>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</si>
  <si>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</si>
  <si>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</si>
  <si>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</si>
  <si>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</si>
  <si>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</si>
  <si>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</si>
  <si>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</si>
  <si>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</si>
  <si>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</si>
  <si>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</si>
  <si>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</si>
  <si>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</si>
  <si>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</si>
  <si>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</si>
  <si>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</si>
  <si>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</si>
  <si>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</si>
  <si>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</si>
  <si>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</si>
  <si>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</si>
  <si>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</si>
  <si>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</si>
  <si>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</si>
  <si>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</si>
  <si>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</si>
  <si>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</si>
  <si>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</si>
  <si>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</si>
  <si>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</si>
  <si>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</si>
  <si>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</si>
  <si>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</si>
  <si>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</si>
  <si>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</si>
  <si>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</si>
  <si>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</si>
  <si>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</si>
  <si>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</si>
  <si>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</si>
  <si>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</si>
  <si>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</si>
  <si>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</si>
  <si>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</si>
  <si>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</si>
  <si>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</si>
  <si>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</si>
  <si>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</si>
  <si>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</si>
  <si>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</si>
  <si>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</si>
  <si>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</si>
  <si>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</si>
  <si>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</si>
  <si>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</si>
  <si>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</si>
  <si>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</si>
  <si>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</si>
  <si>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</si>
  <si>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</si>
  <si>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</si>
  <si>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</si>
  <si>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</si>
  <si>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</si>
  <si>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</si>
  <si>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</si>
  <si>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</si>
  <si>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</si>
  <si>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</si>
  <si>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</si>
  <si>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</si>
  <si>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</si>
  <si>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</si>
  <si>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</si>
  <si>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</si>
  <si>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</si>
  <si>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</si>
  <si>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</si>
  <si>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</si>
  <si>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</si>
  <si>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</si>
  <si>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</si>
  <si>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</si>
  <si>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</si>
  <si>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</si>
  <si>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</si>
  <si>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</si>
  <si>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</si>
  <si>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</si>
  <si>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</si>
  <si>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</si>
  <si>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</si>
  <si>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</si>
  <si>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</si>
  <si>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</si>
  <si>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</si>
  <si>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</si>
  <si>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</si>
  <si>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</si>
  <si>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</si>
  <si>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</si>
  <si>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</si>
  <si>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</si>
  <si>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</si>
  <si>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</si>
  <si>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</si>
  <si>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</si>
  <si>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</si>
  <si>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</si>
  <si>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</si>
  <si>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</si>
  <si>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</si>
  <si>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</si>
  <si>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</si>
  <si>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</si>
  <si>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</si>
  <si>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</si>
  <si>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</si>
  <si>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</si>
  <si>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</si>
  <si>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</si>
  <si>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</si>
  <si>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</si>
  <si>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</si>
  <si>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</si>
  <si>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</si>
  <si>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</si>
  <si>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</si>
  <si>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</si>
  <si>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</si>
  <si>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</si>
  <si>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</si>
  <si>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</si>
  <si>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</si>
  <si>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</si>
  <si>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</si>
  <si>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</si>
  <si>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</si>
  <si>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</si>
  <si>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</si>
  <si>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</si>
  <si>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</si>
  <si>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</si>
  <si>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</si>
  <si>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</si>
  <si>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</si>
  <si>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</si>
  <si>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</si>
  <si>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</si>
  <si>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</si>
  <si>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</si>
  <si>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</si>
  <si>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</si>
  <si>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</si>
  <si>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</si>
  <si>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</si>
  <si>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</si>
  <si>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</si>
  <si>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</si>
  <si>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</si>
  <si>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</si>
  <si>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</si>
  <si>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</si>
  <si>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</si>
  <si>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</si>
  <si>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</si>
  <si>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</si>
  <si>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</si>
  <si>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</si>
  <si>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</si>
  <si>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</si>
  <si>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</si>
  <si>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</si>
  <si>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</si>
  <si>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</si>
  <si>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</si>
  <si>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</si>
  <si>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</si>
  <si>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</si>
  <si>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</si>
  <si>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</si>
  <si>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</si>
  <si>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</si>
  <si>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</si>
  <si>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</si>
  <si>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</si>
  <si>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</si>
  <si>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</si>
  <si>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</si>
  <si>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</si>
  <si>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</si>
  <si>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</si>
  <si>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</si>
  <si>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</si>
  <si>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</si>
  <si>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</si>
  <si>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</si>
  <si>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</si>
  <si>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</si>
  <si>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</si>
  <si>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</si>
  <si>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</si>
  <si>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</si>
  <si>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</si>
  <si>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</si>
  <si>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</si>
  <si>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</si>
  <si>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</si>
  <si>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</si>
  <si>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</si>
  <si>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</si>
  <si>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</si>
  <si>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</si>
  <si>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</si>
  <si>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</si>
  <si>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</si>
  <si>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</si>
  <si>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</si>
  <si>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</si>
  <si>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</si>
  <si>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</si>
  <si>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</si>
  <si>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</si>
  <si>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</si>
  <si>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</si>
  <si>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</si>
  <si>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</si>
  <si>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</si>
  <si>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</si>
  <si>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</si>
  <si>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</si>
  <si>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</si>
  <si>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</si>
  <si>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</si>
  <si>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</si>
  <si>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</si>
  <si>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</si>
  <si>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</si>
  <si>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</si>
  <si>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</si>
  <si>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</si>
  <si>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</si>
  <si>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</si>
  <si>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</si>
  <si>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</si>
  <si>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</si>
  <si>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</si>
  <si>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</si>
  <si>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</si>
  <si>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</si>
  <si>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</si>
  <si>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</si>
  <si>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</si>
  <si>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</si>
  <si>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</si>
  <si>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</si>
  <si>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</si>
  <si>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</si>
  <si>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</si>
  <si>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</si>
  <si>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</si>
  <si>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</si>
  <si>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</si>
  <si>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</si>
  <si>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</si>
  <si>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</si>
  <si>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</si>
  <si>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</si>
  <si>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</si>
  <si>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</si>
  <si>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</si>
  <si>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</si>
  <si>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</si>
  <si>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</si>
  <si>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</si>
  <si>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</si>
  <si>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</si>
  <si>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</si>
  <si>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</si>
  <si>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</si>
  <si>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</si>
  <si>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</si>
  <si>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</si>
  <si>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</si>
  <si>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</si>
  <si>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</si>
  <si>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</si>
  <si>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</si>
  <si>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</si>
  <si>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</si>
  <si>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</si>
  <si>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</si>
  <si>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</si>
  <si>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</si>
  <si>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</si>
  <si>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</si>
  <si>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</si>
  <si>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</si>
  <si>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</si>
  <si>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</si>
  <si>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</si>
  <si>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</si>
  <si>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</si>
  <si>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</si>
  <si>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</si>
  <si>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</si>
  <si>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</si>
  <si>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</si>
  <si>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</si>
  <si>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</si>
  <si>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</si>
  <si>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</si>
  <si>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</si>
  <si>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</si>
  <si>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</si>
  <si>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</si>
  <si>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</si>
  <si>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</si>
  <si>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</si>
  <si>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</si>
  <si>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</si>
  <si>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</si>
  <si>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</si>
  <si>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</si>
  <si>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</si>
  <si>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</si>
  <si>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</si>
  <si>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</si>
  <si>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</si>
  <si>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</si>
  <si>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</si>
  <si>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</si>
  <si>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</si>
  <si>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</si>
  <si>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</si>
  <si>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</si>
  <si>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</si>
  <si>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</si>
  <si>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</si>
  <si>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</si>
  <si>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</si>
  <si>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</si>
  <si>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</si>
  <si>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</si>
  <si>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</si>
  <si>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</si>
  <si>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</si>
  <si>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</si>
  <si>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</si>
  <si>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</si>
  <si>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</si>
  <si>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</si>
  <si>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</si>
  <si>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</si>
  <si>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</si>
  <si>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</si>
  <si>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</si>
  <si>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</si>
  <si>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</si>
  <si>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</si>
  <si>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</si>
  <si>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</si>
  <si>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</si>
  <si>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</si>
  <si>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</si>
  <si>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</si>
  <si>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</si>
  <si>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</si>
  <si>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</si>
  <si>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</si>
  <si>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</si>
  <si>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</si>
  <si>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</si>
  <si>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</si>
  <si>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</si>
  <si>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</si>
  <si>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</si>
  <si>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</si>
  <si>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</si>
  <si>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</si>
  <si>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</si>
  <si>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</si>
  <si>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</si>
  <si>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</si>
  <si>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</si>
  <si>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</si>
  <si>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</si>
  <si>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</si>
  <si>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</si>
  <si>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</si>
  <si>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</si>
  <si>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</si>
  <si>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</si>
  <si>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</si>
  <si>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</si>
  <si>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</si>
  <si>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</si>
  <si>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</si>
  <si>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</si>
  <si>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</si>
  <si>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</si>
  <si>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</si>
  <si>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</si>
  <si>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</si>
  <si>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</si>
  <si>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</si>
  <si>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</si>
  <si>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</si>
  <si>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</si>
  <si>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</si>
  <si>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</si>
  <si>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</si>
  <si>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</si>
  <si>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</si>
  <si>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</si>
  <si>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</si>
  <si>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</si>
  <si>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</si>
  <si>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</si>
  <si>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</si>
  <si>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</si>
  <si>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</si>
  <si>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</si>
  <si>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</si>
  <si>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</si>
  <si>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</si>
  <si>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</si>
  <si>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</si>
  <si>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</si>
  <si>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</si>
  <si>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</si>
  <si>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</si>
  <si>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</si>
  <si>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</si>
  <si>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</si>
  <si>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</si>
  <si>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</si>
  <si>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</si>
  <si>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</si>
  <si>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</si>
  <si>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</si>
  <si>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</si>
  <si>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</si>
  <si>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</si>
  <si>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</si>
  <si>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</si>
  <si>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</si>
  <si>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</si>
  <si>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</si>
  <si>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</si>
  <si>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</si>
  <si>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</si>
  <si>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</si>
  <si>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</si>
  <si>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</si>
  <si>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</si>
  <si>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</si>
  <si>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</si>
  <si>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</si>
  <si>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</si>
  <si>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</si>
  <si>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</si>
  <si>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</si>
  <si>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</si>
  <si>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</si>
  <si>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</si>
  <si>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</si>
  <si>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</si>
  <si>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</si>
  <si>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</si>
  <si>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</si>
  <si>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</si>
  <si>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</si>
  <si>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</si>
  <si>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</si>
  <si>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</si>
  <si>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</si>
  <si>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</si>
  <si>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</si>
  <si>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</si>
  <si>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</si>
  <si>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</si>
  <si>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</si>
  <si>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</si>
  <si>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</si>
  <si>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</si>
  <si>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</si>
  <si>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</si>
  <si>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</si>
  <si>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</si>
  <si>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</si>
  <si>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</si>
  <si>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</si>
  <si>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</si>
  <si>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</si>
  <si>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</si>
  <si>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</si>
  <si>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</si>
  <si>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</si>
  <si>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</si>
  <si>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</si>
  <si>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</si>
  <si>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</si>
  <si>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</si>
  <si>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</si>
  <si>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</si>
  <si>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</si>
  <si>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</si>
  <si>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</si>
  <si>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</si>
  <si>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</si>
  <si>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</si>
  <si>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</si>
  <si>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</si>
  <si>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</si>
  <si>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</si>
  <si>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</si>
  <si>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</si>
  <si>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</si>
  <si>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</si>
  <si>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</si>
  <si>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</si>
  <si>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</si>
  <si>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</si>
  <si>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</si>
  <si>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</si>
  <si>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</si>
  <si>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</si>
  <si>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</si>
  <si>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</si>
  <si>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</si>
  <si>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</si>
  <si>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</si>
  <si>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</si>
  <si>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</si>
  <si>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</si>
  <si>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</si>
  <si>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</si>
  <si>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</si>
  <si>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</si>
  <si>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</si>
  <si>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</si>
  <si>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</si>
  <si>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</si>
  <si>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</si>
  <si>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</si>
  <si>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</si>
  <si>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</si>
  <si>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</si>
  <si>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</si>
  <si>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</si>
  <si>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</si>
  <si>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</si>
  <si>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</si>
  <si>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</si>
  <si>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</si>
  <si>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</si>
  <si>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</si>
  <si>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</si>
  <si>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</si>
  <si>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</si>
  <si>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</si>
  <si>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</si>
  <si>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</si>
  <si>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</si>
  <si>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</si>
  <si>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</si>
  <si>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</si>
  <si>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</si>
  <si>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</si>
  <si>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</si>
  <si>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</si>
  <si>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</si>
  <si>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</si>
  <si>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</si>
  <si>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</si>
  <si>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</si>
  <si>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</si>
  <si>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</si>
  <si>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</si>
  <si>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</si>
  <si>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</si>
  <si>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</si>
  <si>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</si>
  <si>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</si>
  <si>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</si>
  <si>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</si>
  <si>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</si>
  <si>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</si>
  <si>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</si>
  <si>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</si>
  <si>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</si>
  <si>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</si>
  <si>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</si>
  <si>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</si>
  <si>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</si>
  <si>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</si>
  <si>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</si>
  <si>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</si>
  <si>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</si>
  <si>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</si>
  <si>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</si>
  <si>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</si>
  <si>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</si>
  <si>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</si>
  <si>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</si>
  <si>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</si>
  <si>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</si>
  <si>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</si>
  <si>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</si>
  <si>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</si>
  <si>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</si>
  <si>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</si>
  <si>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</si>
  <si>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</si>
  <si>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</si>
  <si>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</si>
  <si>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</si>
  <si>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</si>
  <si>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</si>
  <si>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</si>
  <si>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</si>
  <si>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</si>
  <si>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</si>
  <si>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</si>
  <si>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</si>
  <si>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</si>
  <si>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</si>
  <si>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</si>
  <si>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</si>
  <si>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</si>
  <si>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</si>
  <si>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</si>
  <si>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</si>
  <si>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</si>
  <si>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</si>
  <si>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</si>
  <si>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</si>
  <si>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</si>
  <si>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</si>
  <si>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</si>
  <si>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</si>
  <si>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</si>
  <si>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</si>
  <si>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</si>
  <si>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</si>
  <si>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</si>
  <si>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</si>
  <si>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</si>
  <si>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</si>
  <si>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</si>
  <si>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</si>
  <si>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</si>
  <si>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</si>
  <si>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</si>
  <si>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</si>
  <si>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</si>
  <si>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</si>
  <si>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</si>
  <si>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</si>
  <si>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</si>
  <si>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</si>
  <si>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</si>
  <si>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</si>
  <si>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</si>
  <si>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</si>
  <si>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</si>
  <si>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</si>
  <si>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</si>
  <si>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</si>
  <si>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</si>
  <si>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</si>
  <si>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</si>
  <si>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</si>
  <si>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</si>
  <si>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</si>
  <si>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</si>
  <si>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</si>
  <si>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</si>
  <si>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</si>
  <si>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</si>
  <si>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</si>
  <si>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</si>
  <si>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</si>
  <si>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</si>
  <si>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</si>
  <si>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</si>
  <si>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</si>
  <si>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</si>
  <si>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</si>
  <si>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</si>
  <si>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</si>
  <si>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</si>
  <si>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</si>
  <si>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</si>
  <si>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</si>
  <si>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</si>
  <si>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</si>
  <si>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</si>
  <si>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</si>
  <si>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</si>
  <si>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</si>
  <si>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</si>
  <si>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</si>
  <si>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</si>
  <si>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</si>
  <si>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</si>
  <si>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</si>
  <si>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</si>
  <si>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</si>
  <si>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</si>
  <si>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</si>
  <si>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</si>
  <si>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</si>
  <si>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</si>
  <si>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</si>
  <si>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</si>
  <si>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</si>
  <si>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</si>
  <si>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</si>
  <si>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</si>
  <si>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</si>
  <si>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</si>
  <si>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</si>
  <si>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</si>
  <si>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</si>
  <si>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</si>
  <si>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</si>
  <si>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</si>
  <si>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</si>
  <si>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</si>
  <si>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</si>
  <si>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</si>
  <si>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</si>
  <si>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</si>
  <si>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</si>
  <si>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</si>
  <si>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</si>
  <si>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</si>
  <si>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</si>
  <si>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</si>
  <si>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</si>
  <si>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</si>
  <si>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</si>
  <si>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</si>
  <si>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</si>
  <si>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</si>
  <si>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</si>
  <si>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</si>
  <si>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</si>
  <si>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</si>
  <si>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</si>
  <si>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</si>
  <si>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</si>
  <si>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</si>
  <si>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</si>
  <si>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</si>
  <si>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</si>
  <si>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</si>
  <si>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</si>
  <si>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</si>
  <si>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</si>
  <si>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</si>
  <si>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</si>
  <si>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</si>
  <si>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</si>
  <si>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</si>
  <si>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</si>
  <si>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</si>
  <si>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</si>
  <si>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</si>
  <si>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</si>
  <si>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</si>
  <si>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</si>
  <si>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</si>
  <si>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</si>
  <si>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</si>
  <si>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</si>
  <si>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</si>
  <si>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</si>
  <si>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</si>
  <si>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</si>
  <si>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</si>
  <si>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</si>
  <si>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</si>
  <si>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</si>
  <si>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</si>
  <si>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</si>
  <si>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</si>
  <si>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</si>
  <si>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</si>
  <si>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</si>
  <si>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</si>
  <si>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</si>
  <si>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</si>
  <si>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</si>
  <si>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</si>
  <si>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</si>
  <si>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</si>
  <si>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</si>
  <si>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</si>
  <si>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</si>
  <si>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</si>
  <si>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</si>
  <si>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</si>
  <si>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</si>
  <si>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</si>
  <si>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</si>
  <si>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</si>
  <si>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</si>
  <si>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</si>
  <si>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</si>
  <si>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</si>
  <si>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</si>
  <si>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</si>
  <si>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</si>
  <si>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</si>
  <si>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</si>
  <si>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</si>
  <si>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</si>
  <si>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</si>
  <si>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</si>
  <si>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</si>
  <si>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</si>
  <si>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</si>
  <si>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</si>
  <si>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</si>
  <si>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</si>
  <si>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</si>
  <si>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</si>
  <si>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</si>
  <si>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</si>
  <si>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</si>
  <si>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</si>
  <si>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</si>
  <si>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</si>
  <si>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</si>
  <si>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</si>
  <si>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</si>
  <si>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</si>
  <si>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</si>
  <si>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</si>
  <si>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</si>
  <si>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</si>
  <si>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</si>
  <si>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</si>
  <si>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</si>
  <si>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</si>
  <si>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</si>
  <si>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</si>
  <si>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</si>
  <si>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</si>
  <si>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</si>
  <si>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</si>
  <si>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</si>
  <si>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</si>
  <si>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</si>
  <si>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</si>
  <si>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</si>
  <si>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</si>
  <si>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</si>
  <si>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</si>
  <si>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</si>
  <si>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</si>
  <si>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</si>
  <si>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</si>
  <si>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</si>
  <si>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</si>
  <si>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</si>
  <si>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</si>
  <si>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</si>
  <si>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</si>
  <si>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</si>
  <si>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</si>
  <si>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</si>
  <si>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</si>
  <si>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</si>
  <si>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</si>
  <si>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</si>
  <si>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</si>
  <si>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</si>
  <si>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</si>
  <si>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</si>
  <si>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</si>
  <si>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</si>
  <si>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</si>
  <si>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</si>
  <si>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</si>
  <si>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</si>
  <si>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</si>
  <si>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</si>
  <si>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</si>
  <si>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</si>
  <si>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</si>
  <si>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</si>
  <si>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</si>
  <si>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</si>
  <si>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</si>
  <si>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</si>
  <si>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</si>
  <si>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</si>
  <si>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</si>
  <si>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</si>
  <si>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</si>
  <si>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</si>
  <si>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</si>
  <si>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</si>
  <si>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</si>
  <si>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</si>
  <si>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</si>
  <si>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</si>
  <si>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</si>
  <si>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</si>
  <si>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</si>
  <si>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</si>
  <si>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</si>
  <si>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</si>
  <si>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</si>
  <si>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</si>
  <si>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</si>
  <si>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</si>
  <si>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</si>
  <si>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</si>
  <si>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</si>
  <si>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</si>
  <si>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</si>
  <si>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</si>
  <si>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</si>
  <si>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</si>
  <si>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</si>
  <si>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</si>
  <si>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</si>
  <si>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</si>
  <si>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</si>
  <si>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</si>
  <si>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</si>
  <si>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</si>
  <si>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</si>
  <si>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</si>
  <si>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</si>
  <si>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</si>
  <si>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</si>
  <si>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</si>
  <si>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</si>
  <si>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</si>
  <si>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</si>
  <si>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</si>
  <si>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</si>
  <si>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</si>
  <si>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</si>
  <si>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</si>
  <si>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</si>
  <si>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</si>
  <si>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</si>
  <si>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</si>
  <si>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</si>
  <si>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</si>
  <si>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</si>
  <si>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</si>
  <si>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</si>
  <si>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</si>
  <si>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</si>
  <si>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</si>
  <si>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</si>
  <si>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</si>
  <si>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</si>
  <si>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</si>
  <si>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</si>
  <si>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</si>
  <si>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</si>
  <si>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</si>
  <si>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</si>
  <si>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</si>
  <si>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</si>
  <si>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</si>
  <si>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</si>
  <si>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</si>
  <si>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</si>
  <si>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</si>
  <si>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</si>
  <si>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</si>
  <si>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</si>
  <si>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</si>
  <si>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</si>
  <si>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</si>
  <si>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</si>
  <si>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</si>
  <si>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</si>
  <si>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</si>
  <si>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</si>
  <si>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</si>
  <si>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</si>
  <si>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</si>
  <si>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</si>
  <si>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</si>
  <si>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</si>
  <si>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</si>
  <si>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</si>
  <si>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</si>
  <si>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</si>
  <si>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</si>
  <si>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</si>
  <si>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</si>
  <si>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</si>
  <si>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</si>
  <si>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</si>
  <si>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</si>
  <si>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</si>
  <si>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</si>
  <si>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</si>
  <si>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</si>
  <si>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</si>
  <si>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</si>
  <si>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</si>
  <si>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</si>
  <si>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</si>
  <si>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</si>
  <si>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</si>
  <si>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</si>
  <si>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</si>
  <si>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</si>
  <si>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</si>
  <si>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</si>
  <si>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</si>
  <si>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</si>
  <si>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</si>
  <si>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</si>
  <si>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</si>
  <si>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</si>
  <si>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</si>
  <si>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</si>
  <si>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</si>
  <si>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</si>
  <si>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</si>
  <si>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</si>
  <si>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</si>
  <si>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</si>
  <si>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</si>
  <si>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</si>
  <si>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</si>
  <si>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</si>
  <si>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</si>
  <si>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</si>
  <si>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</si>
  <si>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</si>
  <si>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</si>
  <si>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</si>
  <si>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</si>
  <si>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</si>
  <si>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</si>
  <si>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</si>
  <si>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</si>
  <si>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</si>
  <si>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</si>
  <si>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</si>
  <si>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</si>
  <si>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</si>
  <si>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</si>
  <si>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</si>
  <si>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</si>
  <si>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</si>
  <si>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</si>
  <si>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</si>
  <si>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</si>
  <si>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</si>
  <si>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</si>
  <si>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</si>
  <si>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</si>
  <si>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</si>
  <si>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</si>
  <si>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</si>
  <si>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</si>
  <si>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</si>
  <si>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</si>
  <si>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</si>
  <si>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</si>
  <si>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</si>
  <si>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</si>
  <si>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</si>
  <si>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</si>
  <si>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</si>
  <si>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</si>
  <si>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</si>
  <si>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</si>
  <si>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</si>
  <si>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</si>
  <si>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</si>
  <si>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</si>
  <si>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</si>
  <si>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</si>
  <si>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</si>
  <si>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</si>
  <si>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</si>
  <si>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</si>
  <si>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</si>
  <si>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</si>
  <si>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</si>
  <si>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</si>
  <si>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</si>
  <si>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</si>
  <si>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</si>
  <si>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</si>
  <si>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</si>
  <si>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</si>
  <si>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</si>
  <si>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</si>
  <si>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</si>
  <si>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</si>
  <si>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</si>
  <si>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</si>
  <si>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</si>
  <si>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</si>
  <si>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</si>
  <si>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</si>
  <si>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</si>
  <si>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</si>
  <si>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</si>
  <si>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</si>
  <si>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</si>
  <si>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</si>
  <si>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</si>
  <si>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</si>
  <si>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</si>
  <si>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</si>
  <si>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</si>
  <si>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</si>
  <si>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</si>
  <si>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</si>
  <si>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</si>
  <si>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</si>
  <si>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</si>
  <si>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</si>
  <si>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</si>
  <si>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</si>
  <si>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</si>
  <si>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</si>
  <si>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</si>
  <si>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</si>
  <si>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</si>
  <si>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</si>
  <si>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</si>
  <si>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</si>
  <si>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</si>
  <si>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</si>
  <si>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</si>
  <si>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</si>
  <si>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</si>
  <si>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</si>
  <si>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</si>
  <si>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</si>
  <si>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</si>
  <si>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</si>
  <si>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</si>
  <si>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</si>
  <si>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</si>
  <si>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</si>
  <si>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</si>
  <si>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</si>
  <si>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</si>
  <si>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</si>
  <si>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</si>
  <si>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</si>
  <si>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</si>
  <si>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</si>
  <si>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</si>
  <si>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</si>
  <si>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</si>
  <si>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</si>
  <si>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</si>
  <si>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</si>
  <si>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</si>
  <si>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</si>
  <si>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</si>
  <si>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</si>
  <si>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</si>
  <si>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</si>
  <si>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</si>
  <si>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</si>
  <si>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</si>
  <si>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</si>
  <si>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</si>
  <si>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</si>
  <si>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</si>
  <si>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</si>
  <si>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</si>
  <si>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</si>
  <si>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</si>
  <si>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</si>
  <si>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</si>
  <si>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</si>
  <si>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</si>
  <si>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</si>
  <si>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</si>
  <si>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</si>
  <si>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</si>
  <si>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</si>
  <si>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</si>
  <si>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</si>
  <si>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</si>
  <si>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</si>
  <si>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</si>
  <si>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</si>
  <si>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</si>
  <si>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</si>
  <si>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</si>
  <si>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</si>
  <si>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</si>
  <si>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</si>
  <si>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</si>
  <si>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</si>
  <si>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</si>
  <si>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</si>
  <si>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</si>
  <si>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</si>
  <si>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</si>
  <si>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</si>
  <si>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</si>
  <si>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</si>
  <si>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</si>
  <si>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</si>
  <si>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</si>
  <si>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</si>
  <si>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</si>
  <si>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</si>
  <si>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</si>
  <si>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</si>
  <si>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</si>
  <si>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</si>
  <si>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</si>
  <si>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</si>
  <si>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</si>
  <si>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</si>
  <si>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</si>
  <si>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</si>
  <si>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</si>
  <si>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</si>
  <si>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</si>
  <si>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</si>
  <si>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</si>
  <si>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</si>
  <si>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</si>
  <si>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</si>
  <si>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</si>
  <si>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</si>
  <si>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</si>
  <si>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</si>
  <si>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</si>
  <si>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</si>
  <si>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</si>
  <si>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</si>
  <si>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</si>
  <si>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</si>
  <si>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</si>
  <si>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</si>
  <si>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</si>
  <si>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</si>
  <si>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</si>
  <si>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</si>
  <si>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</si>
  <si>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</si>
  <si>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</si>
  <si>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</si>
  <si>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</si>
  <si>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</si>
  <si>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</si>
  <si>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</si>
  <si>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</si>
  <si>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</si>
  <si>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</si>
  <si>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</si>
  <si>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</si>
  <si>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</si>
  <si>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</si>
  <si>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</si>
  <si>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</si>
  <si>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</si>
  <si>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</si>
  <si>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</si>
  <si>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</si>
  <si>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</si>
  <si>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</si>
  <si>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</si>
  <si>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</si>
  <si>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</si>
  <si>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</si>
  <si>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</si>
  <si>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</si>
  <si>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</si>
  <si>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</si>
  <si>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</si>
  <si>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</si>
  <si>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</si>
  <si>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</si>
  <si>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</si>
  <si>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</si>
  <si>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</si>
  <si>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</si>
  <si>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</si>
  <si>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</si>
  <si>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</si>
  <si>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</si>
  <si>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</si>
  <si>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</si>
  <si>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</si>
  <si>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</si>
  <si>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</si>
  <si>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</si>
  <si>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</si>
  <si>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</si>
  <si>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</si>
  <si>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</si>
  <si>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</si>
  <si>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</si>
  <si>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</si>
  <si>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</si>
  <si>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</si>
  <si>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</si>
  <si>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</si>
  <si>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</si>
  <si>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</si>
  <si>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</si>
  <si>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</si>
  <si>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</si>
  <si>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</si>
  <si>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</si>
  <si>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</si>
  <si>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</si>
  <si>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</si>
  <si>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</si>
  <si>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</si>
  <si>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</si>
  <si>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</si>
  <si>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</si>
  <si>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</si>
  <si>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</si>
  <si>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</si>
  <si>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</si>
  <si>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</si>
  <si>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</si>
  <si>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</si>
  <si>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</si>
  <si>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</si>
  <si>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</si>
  <si>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</si>
  <si>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</si>
  <si>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</si>
  <si>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</si>
  <si>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</si>
  <si>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</si>
  <si>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</si>
  <si>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</si>
  <si>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</si>
  <si>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</si>
  <si>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</si>
  <si>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</si>
  <si>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</si>
  <si>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</si>
  <si>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</si>
  <si>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</si>
  <si>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</si>
  <si>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</si>
  <si>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</si>
  <si>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</si>
  <si>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</si>
  <si>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</si>
  <si>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</si>
  <si>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</si>
  <si>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</si>
  <si>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</si>
  <si>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</si>
  <si>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</si>
  <si>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</si>
  <si>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</si>
  <si>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</si>
  <si>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</si>
  <si>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</si>
  <si>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</si>
  <si>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</si>
  <si>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</si>
  <si>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</si>
  <si>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</si>
  <si>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</si>
  <si>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</si>
  <si>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</si>
  <si>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</si>
  <si>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</si>
  <si>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</si>
  <si>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</si>
  <si>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</si>
  <si>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</si>
  <si>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</si>
  <si>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</si>
  <si>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</si>
  <si>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</si>
  <si>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</si>
  <si>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</si>
  <si>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</si>
  <si>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</si>
  <si>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</si>
  <si>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</si>
  <si>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</si>
  <si>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</si>
  <si>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</si>
  <si>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</si>
  <si>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</si>
  <si>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</si>
  <si>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</si>
  <si>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</si>
  <si>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</si>
  <si>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</si>
  <si>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</si>
  <si>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</si>
  <si>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</si>
  <si>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</si>
  <si>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</si>
  <si>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</si>
  <si>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</si>
  <si>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</si>
  <si>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</si>
  <si>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</si>
  <si>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</si>
  <si>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</si>
  <si>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</si>
  <si>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</si>
  <si>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</si>
  <si>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</si>
  <si>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</si>
  <si>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</si>
  <si>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</si>
  <si>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</si>
  <si>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</si>
  <si>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</si>
  <si>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</si>
  <si>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</si>
  <si>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</si>
  <si>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</si>
  <si>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</si>
  <si>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</si>
  <si>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</si>
  <si>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</si>
  <si>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</si>
  <si>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</si>
  <si>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</si>
  <si>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</si>
  <si>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</si>
  <si>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</si>
  <si>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</si>
  <si>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</si>
  <si>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</si>
  <si>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</si>
  <si>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</si>
  <si>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</si>
  <si>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</si>
  <si>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</si>
  <si>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</si>
  <si>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</si>
  <si>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</si>
  <si>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</si>
  <si>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</si>
  <si>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</si>
  <si>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</si>
  <si>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</si>
  <si>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</si>
  <si>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</si>
  <si>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</si>
  <si>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</si>
  <si>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</si>
  <si>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</si>
  <si>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</si>
  <si>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</si>
  <si>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</si>
  <si>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</si>
  <si>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</si>
  <si>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</si>
  <si>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</si>
  <si>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</si>
  <si>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</si>
  <si>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</si>
  <si>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</si>
  <si>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</si>
  <si>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</si>
  <si>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</si>
  <si>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</si>
  <si>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</si>
  <si>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</si>
  <si>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</si>
  <si>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</si>
  <si>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</si>
  <si>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</si>
  <si>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</si>
  <si>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</si>
  <si>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</si>
  <si>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</si>
  <si>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</si>
  <si>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</si>
  <si>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</si>
  <si>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</si>
  <si>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</si>
  <si>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</si>
  <si>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</si>
  <si>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</si>
  <si>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</si>
  <si>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</si>
  <si>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</si>
  <si>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</si>
  <si>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</si>
  <si>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</si>
  <si>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</si>
  <si>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</si>
  <si>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</si>
  <si>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</si>
  <si>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</si>
  <si>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</si>
  <si>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</si>
  <si>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</si>
  <si>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</si>
  <si>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</si>
  <si>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</si>
  <si>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</si>
  <si>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</si>
  <si>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</si>
  <si>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</si>
  <si>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</si>
  <si>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</si>
  <si>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</si>
  <si>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</si>
  <si>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</si>
  <si>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</si>
  <si>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</si>
  <si>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</si>
  <si>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</si>
  <si>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</si>
  <si>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</si>
  <si>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</si>
  <si>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</si>
  <si>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</si>
  <si>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</si>
  <si>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</si>
  <si>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</si>
  <si>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</si>
  <si>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</si>
  <si>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</si>
  <si>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</si>
  <si>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</si>
  <si>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</si>
  <si>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</si>
  <si>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</si>
  <si>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</si>
  <si>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</si>
  <si>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</si>
  <si>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</si>
  <si>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</si>
  <si>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</si>
  <si>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</si>
  <si>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</si>
  <si>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</si>
  <si>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</si>
  <si>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</si>
  <si>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</si>
  <si>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</si>
  <si>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</si>
  <si>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</si>
  <si>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</si>
  <si>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</si>
  <si>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</si>
  <si>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</si>
  <si>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</si>
  <si>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</si>
  <si>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</si>
  <si>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</si>
  <si>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</si>
  <si>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</si>
  <si>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</si>
  <si>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</si>
  <si>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</si>
  <si>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</si>
  <si>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</si>
  <si>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</si>
  <si>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</si>
  <si>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</si>
  <si>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</si>
  <si>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</si>
  <si>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</si>
  <si>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</si>
  <si>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</si>
  <si>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</si>
  <si>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</si>
  <si>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</si>
  <si>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</si>
  <si>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</si>
  <si>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</si>
  <si>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</si>
  <si>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</si>
  <si>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</si>
  <si>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</si>
  <si>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</si>
  <si>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</si>
  <si>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</si>
  <si>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</si>
  <si>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</si>
  <si>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</si>
  <si>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</si>
  <si>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</si>
  <si>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</si>
  <si>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</si>
  <si>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</si>
  <si>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</si>
  <si>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</si>
  <si>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</si>
  <si>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</si>
  <si>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</si>
  <si>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</si>
  <si>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</si>
  <si>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</si>
  <si>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</si>
  <si>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</si>
  <si>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</si>
  <si>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</si>
  <si>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</si>
  <si>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</si>
  <si>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</si>
  <si>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</si>
  <si>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</si>
  <si>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</si>
  <si>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</si>
  <si>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</si>
  <si>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</si>
  <si>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</si>
  <si>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</si>
  <si>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</si>
  <si>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</si>
  <si>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</si>
  <si>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</si>
  <si>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</si>
  <si>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</si>
  <si>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</si>
  <si>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</si>
  <si>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</si>
  <si>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</si>
  <si>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</si>
  <si>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</si>
  <si>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</si>
  <si>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</si>
  <si>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</si>
  <si>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</si>
  <si>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</si>
  <si>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</si>
  <si>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</si>
  <si>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</si>
  <si>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</si>
  <si>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</si>
  <si>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</si>
  <si>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</si>
  <si>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</si>
  <si>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</si>
  <si>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</si>
  <si>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</si>
  <si>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</si>
  <si>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</si>
  <si>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</si>
  <si>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</si>
  <si>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</si>
  <si>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</si>
  <si>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</si>
  <si>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</si>
  <si>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</si>
  <si>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</si>
  <si>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</si>
  <si>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</si>
  <si>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</si>
  <si>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</si>
  <si>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</si>
  <si>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</si>
  <si>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</si>
  <si>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</si>
  <si>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</si>
  <si>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</si>
  <si>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</si>
  <si>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</si>
  <si>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</si>
  <si>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</si>
  <si>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</si>
  <si>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</si>
  <si>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</si>
  <si>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</si>
  <si>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</si>
  <si>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</si>
  <si>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</si>
  <si>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</si>
  <si>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</si>
  <si>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</si>
  <si>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</si>
  <si>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</si>
  <si>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</si>
  <si>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</si>
  <si>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</si>
  <si>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</si>
  <si>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</si>
  <si>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</si>
  <si>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</si>
  <si>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</si>
  <si>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</si>
  <si>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</si>
  <si>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</si>
  <si>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</si>
  <si>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</si>
  <si>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</si>
  <si>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</si>
  <si>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</si>
  <si>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</si>
  <si>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</si>
  <si>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</si>
  <si>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</si>
  <si>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</si>
  <si>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</si>
  <si>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</si>
  <si>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</si>
  <si>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</si>
  <si>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</si>
  <si>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</si>
  <si>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</si>
  <si>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</si>
  <si>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</si>
  <si>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</si>
  <si>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</si>
  <si>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</si>
  <si>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</si>
  <si>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</si>
  <si>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</si>
  <si>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</si>
  <si>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</si>
  <si>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</si>
  <si>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</si>
  <si>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</si>
  <si>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</si>
  <si>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</si>
  <si>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</si>
  <si>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</si>
  <si>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</si>
  <si>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</si>
  <si>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</si>
  <si>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</si>
  <si>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</si>
  <si>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</si>
  <si>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</si>
  <si>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</si>
  <si>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</si>
  <si>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</si>
  <si>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</si>
  <si>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</si>
  <si>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</si>
  <si>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</si>
  <si>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</si>
  <si>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</si>
  <si>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</si>
  <si>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</si>
  <si>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</si>
  <si>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</si>
  <si>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</si>
  <si>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</si>
  <si>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</si>
  <si>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</si>
  <si>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</si>
  <si>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</si>
  <si>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</si>
  <si>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</si>
  <si>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</si>
  <si>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</si>
  <si>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</si>
  <si>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</si>
  <si>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</si>
  <si>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</si>
  <si>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</si>
  <si>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</si>
  <si>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</si>
  <si>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</si>
  <si>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</si>
  <si>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</si>
  <si>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</si>
  <si>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</si>
  <si>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</si>
  <si>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</si>
  <si>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</si>
  <si>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</si>
  <si>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</si>
  <si>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</si>
  <si>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</si>
  <si>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</si>
  <si>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</si>
  <si>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</si>
  <si>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</si>
  <si>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</si>
  <si>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</si>
  <si>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</si>
  <si>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</si>
  <si>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</si>
  <si>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</si>
  <si>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</si>
  <si>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</si>
  <si>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</si>
  <si>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</si>
  <si>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</si>
  <si>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</si>
  <si>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</si>
  <si>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</si>
  <si>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</si>
  <si>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</si>
  <si>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</si>
  <si>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</si>
  <si>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</si>
  <si>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</si>
  <si>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</si>
  <si>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</si>
  <si>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</si>
  <si>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</si>
  <si>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</si>
  <si>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</si>
  <si>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</si>
  <si>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</si>
  <si>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</si>
  <si>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</si>
  <si>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</si>
  <si>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</si>
  <si>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</si>
  <si>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</si>
  <si>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</si>
  <si>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</si>
  <si>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</si>
  <si>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</si>
  <si>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</si>
  <si>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</si>
  <si>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</si>
  <si>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</si>
  <si>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</si>
  <si>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</si>
  <si>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</si>
  <si>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</si>
  <si>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</si>
  <si>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</si>
  <si>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</si>
  <si>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</si>
  <si>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</si>
  <si>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</si>
  <si>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</si>
  <si>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</si>
  <si>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</si>
  <si>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</si>
  <si>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</si>
  <si>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</si>
  <si>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</si>
  <si>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</si>
  <si>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</si>
  <si>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</si>
  <si>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</si>
  <si>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</si>
  <si>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</si>
  <si>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</si>
  <si>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</si>
  <si>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</si>
  <si>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</si>
  <si>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</si>
  <si>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</si>
  <si>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</si>
  <si>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</si>
  <si>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</si>
  <si>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</si>
  <si>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</si>
  <si>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</si>
  <si>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</si>
  <si>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</si>
  <si>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</si>
  <si>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</si>
  <si>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</si>
  <si>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</si>
  <si>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</si>
  <si>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</si>
  <si>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</si>
  <si>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</si>
  <si>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</si>
  <si>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</si>
  <si>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</si>
  <si>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</si>
  <si>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</si>
  <si>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</si>
  <si>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</si>
  <si>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</si>
  <si>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</si>
  <si>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</si>
  <si>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</si>
  <si>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</si>
  <si>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</si>
  <si>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</si>
  <si>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</si>
  <si>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</si>
  <si>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</si>
  <si>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</si>
  <si>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</si>
  <si>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</si>
  <si>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</si>
  <si>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</si>
  <si>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</si>
  <si>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</si>
  <si>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</si>
  <si>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</si>
  <si>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</si>
  <si>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</si>
  <si>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</si>
  <si>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</si>
  <si>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</si>
  <si>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</si>
  <si>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</si>
  <si>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</si>
  <si>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</si>
  <si>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</si>
  <si>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</si>
  <si>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</si>
  <si>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</si>
  <si>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</si>
  <si>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</si>
  <si>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</si>
  <si>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</si>
  <si>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</si>
  <si>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</si>
  <si>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</si>
  <si>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</si>
  <si>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</si>
  <si>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</si>
  <si>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</si>
  <si>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</si>
  <si>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</si>
  <si>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</si>
  <si>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</si>
  <si>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</si>
  <si>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</si>
  <si>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</si>
  <si>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</si>
  <si>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</si>
  <si>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</si>
  <si>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</si>
  <si>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</si>
  <si>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</si>
  <si>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</si>
  <si>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</si>
  <si>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</si>
  <si>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</si>
  <si>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</si>
  <si>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</si>
  <si>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</si>
  <si>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</si>
  <si>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</si>
  <si>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</si>
  <si>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</si>
  <si>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</si>
  <si>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</si>
  <si>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</si>
  <si>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</si>
  <si>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</si>
  <si>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</si>
  <si>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</si>
  <si>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</si>
  <si>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</si>
  <si>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</si>
  <si>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</si>
  <si>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</si>
  <si>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</si>
  <si>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</si>
  <si>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</si>
  <si>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</si>
  <si>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</si>
  <si>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</si>
  <si>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</si>
  <si>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</si>
  <si>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</si>
  <si>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</si>
  <si>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</si>
  <si>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</si>
  <si>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</si>
  <si>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</si>
  <si>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</si>
  <si>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</si>
  <si>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</si>
  <si>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</si>
  <si>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</si>
  <si>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</si>
  <si>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</si>
  <si>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</si>
  <si>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</si>
  <si>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</si>
  <si>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</si>
  <si>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</si>
  <si>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</si>
  <si>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</si>
  <si>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</si>
  <si>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</si>
  <si>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</si>
  <si>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</si>
  <si>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</si>
  <si>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</si>
  <si>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</si>
  <si>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</si>
  <si>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</si>
  <si>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</si>
  <si>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</si>
  <si>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</si>
  <si>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</si>
  <si>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</si>
  <si>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</si>
  <si>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</si>
  <si>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</si>
  <si>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</si>
  <si>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</si>
  <si>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</si>
  <si>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</si>
  <si>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</si>
  <si>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</si>
  <si>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</si>
  <si>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</si>
  <si>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</si>
  <si>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</si>
  <si>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</si>
  <si>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</si>
  <si>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</si>
  <si>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</si>
  <si>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</si>
  <si>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</si>
  <si>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</si>
  <si>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</si>
  <si>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</si>
  <si>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</si>
  <si>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</si>
  <si>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</si>
  <si>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</si>
  <si>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</si>
  <si>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</si>
  <si>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</si>
  <si>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</si>
  <si>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</si>
  <si>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</si>
  <si>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</si>
  <si>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</si>
  <si>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</si>
  <si>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</si>
  <si>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</si>
  <si>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</si>
  <si>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</si>
  <si>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</si>
  <si>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</si>
  <si>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</si>
  <si>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</si>
  <si>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</si>
  <si>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</si>
  <si>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</si>
  <si>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</si>
  <si>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</si>
  <si>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</si>
  <si>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</si>
  <si>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</si>
  <si>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</si>
  <si>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</si>
  <si>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</si>
  <si>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</si>
  <si>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</si>
  <si>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</si>
  <si>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</si>
  <si>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</si>
  <si>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</si>
  <si>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</si>
  <si>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</si>
  <si>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</si>
  <si>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</si>
  <si>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</si>
  <si>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</si>
  <si>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</si>
  <si>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</si>
  <si>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</si>
  <si>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</si>
  <si>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</si>
  <si>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</si>
  <si>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</si>
  <si>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</si>
  <si>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</si>
  <si>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</si>
  <si>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</si>
  <si>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</si>
  <si>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</si>
  <si>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</si>
  <si>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</si>
  <si>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</si>
  <si>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</si>
  <si>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</si>
  <si>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</si>
  <si>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</si>
  <si>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</si>
  <si>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</si>
  <si>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</si>
  <si>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</si>
  <si>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</si>
  <si>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</si>
  <si>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</si>
  <si>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</si>
  <si>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</si>
  <si>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</si>
  <si>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</si>
  <si>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Obitelj i djeca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</si>
  <si>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</si>
  <si>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</si>
  <si>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</si>
  <si>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</si>
  <si>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</si>
  <si>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</si>
  <si>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</si>
  <si>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</si>
  <si>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</si>
  <si>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</si>
  <si>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</si>
  <si>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</si>
  <si>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</si>
  <si>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</si>
  <si>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</si>
  <si>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</si>
  <si>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</si>
  <si>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</si>
  <si>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</si>
  <si>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</si>
  <si>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</si>
  <si>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</si>
  <si>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</si>
  <si>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</si>
  <si>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</si>
  <si>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</si>
  <si>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</si>
  <si>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</si>
  <si>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</si>
  <si>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</si>
  <si>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</si>
  <si>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</si>
  <si>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</si>
  <si>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</si>
  <si>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</si>
  <si>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</si>
  <si>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</si>
  <si>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</si>
  <si>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</si>
  <si>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</si>
  <si>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</si>
  <si>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</si>
  <si>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</si>
  <si>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</si>
  <si>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</si>
  <si>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</si>
  <si>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</si>
  <si>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</si>
  <si>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</si>
  <si>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</si>
  <si>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</si>
  <si>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</si>
  <si>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</si>
  <si>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</si>
  <si>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</si>
  <si>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</si>
  <si>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</si>
  <si>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</si>
  <si>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</si>
  <si>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</si>
  <si>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</si>
  <si>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</si>
  <si>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</si>
  <si>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</si>
  <si>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</si>
  <si>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</si>
  <si>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</si>
  <si>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</si>
  <si>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</si>
  <si>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</si>
  <si>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</si>
  <si>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</si>
  <si>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</si>
  <si>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</si>
  <si>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</si>
  <si>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</si>
  <si>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</si>
  <si>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</si>
  <si>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</si>
  <si>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</si>
  <si>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</si>
  <si>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</si>
  <si>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</si>
  <si>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</si>
  <si>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</si>
  <si>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</si>
  <si>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</si>
  <si>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</si>
  <si>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</si>
  <si>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</si>
  <si>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</si>
  <si>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</si>
  <si>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</si>
  <si>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</si>
  <si>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</si>
  <si>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</si>
  <si>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</si>
  <si>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</si>
  <si>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</si>
  <si>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</si>
  <si>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</si>
  <si>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</si>
  <si>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</si>
  <si>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</si>
  <si>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</si>
  <si>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</si>
  <si>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</si>
  <si>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</si>
  <si>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</si>
  <si>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</si>
  <si>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</si>
  <si>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</si>
  <si>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</si>
  <si>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</si>
  <si>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</si>
  <si>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</si>
  <si>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</si>
  <si>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</si>
  <si>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</si>
  <si>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</si>
  <si>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</si>
  <si>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</si>
  <si>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</si>
  <si>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</si>
  <si>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</si>
  <si>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</si>
  <si>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</si>
  <si>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</si>
  <si>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</si>
  <si>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</si>
  <si>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</si>
  <si>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</si>
  <si>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</si>
  <si>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</si>
  <si>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</si>
  <si>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</si>
  <si>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</si>
  <si>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</si>
  <si>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</si>
  <si>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</si>
  <si>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</si>
  <si>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</si>
  <si>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</si>
  <si>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</si>
  <si>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</si>
  <si>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</si>
  <si>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</si>
  <si>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</si>
  <si>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</si>
  <si>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</si>
  <si>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</si>
  <si>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</si>
  <si>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</si>
  <si>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</si>
  <si>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</si>
  <si>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</si>
  <si>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</si>
  <si>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</si>
  <si>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</si>
  <si>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</si>
  <si>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</si>
  <si>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</si>
  <si>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</si>
  <si>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</si>
  <si>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</si>
  <si>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</si>
  <si>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</si>
  <si>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</si>
  <si>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</si>
  <si>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</si>
  <si>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</si>
  <si>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</si>
  <si>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</si>
  <si>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</si>
  <si>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</si>
  <si>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</si>
  <si>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</si>
  <si>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</si>
  <si>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</si>
  <si>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</si>
  <si>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</si>
  <si>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</si>
  <si>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</si>
  <si>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</si>
  <si>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</si>
  <si>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</si>
  <si>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</si>
  <si>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</si>
  <si>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</si>
  <si>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</si>
  <si>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</si>
  <si>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</si>
  <si>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</si>
  <si>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</si>
  <si>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</si>
  <si>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</si>
  <si>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</si>
  <si>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</si>
  <si>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</si>
  <si>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</si>
  <si>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</si>
  <si>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</si>
  <si>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</si>
  <si>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</si>
  <si>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</si>
  <si>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</si>
  <si>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</si>
  <si>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</si>
  <si>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</si>
  <si>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</si>
  <si>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</si>
  <si>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</si>
  <si>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</si>
  <si>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</si>
  <si>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</si>
  <si>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</si>
  <si>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</si>
  <si>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</si>
  <si>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</si>
  <si>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</si>
  <si>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</si>
  <si>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</si>
  <si>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</si>
  <si>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</si>
  <si>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</si>
  <si>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</si>
  <si>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</si>
  <si>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</si>
  <si>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</si>
  <si>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</si>
  <si>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</si>
  <si>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</si>
  <si>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</si>
  <si>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</si>
  <si>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</si>
  <si>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</si>
  <si>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</si>
  <si>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</si>
  <si>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</si>
  <si>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</si>
  <si>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</si>
  <si>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</si>
  <si>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</si>
  <si>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</si>
  <si>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</si>
  <si>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</si>
  <si>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</si>
  <si>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</si>
  <si>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</si>
  <si>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</si>
  <si>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</si>
  <si>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</si>
  <si>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</si>
  <si>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</si>
  <si>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</si>
  <si>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</si>
  <si>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</si>
  <si>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</si>
  <si>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</si>
  <si>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</si>
  <si>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</si>
  <si>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</si>
  <si>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</si>
  <si>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</si>
  <si>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</si>
  <si>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</si>
  <si>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</si>
  <si>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</si>
  <si>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</si>
  <si>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</si>
  <si>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</si>
  <si>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</si>
  <si>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</si>
  <si>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</si>
  <si>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</si>
  <si>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</si>
  <si>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</si>
  <si>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</si>
  <si>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</si>
  <si>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</si>
  <si>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</si>
  <si>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</si>
  <si>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</si>
  <si>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</si>
  <si>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</si>
  <si>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</si>
  <si>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</si>
  <si>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</si>
  <si>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</si>
  <si>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</si>
  <si>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</si>
  <si>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</si>
  <si>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</si>
  <si>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</si>
  <si>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</si>
  <si>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</si>
  <si>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</si>
  <si>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</si>
  <si>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</si>
  <si>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</si>
  <si>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</si>
  <si>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</si>
  <si>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</si>
  <si>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</si>
  <si>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</si>
  <si>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</si>
  <si>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</si>
  <si>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</si>
  <si>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</si>
  <si>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</si>
  <si>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</si>
  <si>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</si>
  <si>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</si>
  <si>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</si>
  <si>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</si>
  <si>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</si>
  <si>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</si>
  <si>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</si>
  <si>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</si>
  <si>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</si>
  <si>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</si>
  <si>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</si>
  <si>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</si>
  <si>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</si>
  <si>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</si>
  <si>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</si>
  <si>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</si>
  <si>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</si>
  <si>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</si>
  <si>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</si>
  <si>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</si>
  <si>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</si>
  <si>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</si>
  <si>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</si>
  <si>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</si>
  <si>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</si>
  <si>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</si>
  <si>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</si>
  <si>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</si>
  <si>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</si>
  <si>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</si>
  <si>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</si>
  <si>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</si>
  <si>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</si>
  <si>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</si>
  <si>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</si>
  <si>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</si>
  <si>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</si>
  <si>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</si>
  <si>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</si>
  <si>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</si>
  <si>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</si>
  <si>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</si>
  <si>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</si>
  <si>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</si>
  <si>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</si>
  <si>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</si>
  <si>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</si>
  <si>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</si>
  <si>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</si>
  <si>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</si>
  <si>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</si>
  <si>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</si>
  <si>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</si>
  <si>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</si>
  <si>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</si>
  <si>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</si>
  <si>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</si>
  <si>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</si>
  <si>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</si>
  <si>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</si>
  <si>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</si>
  <si>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</si>
  <si>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</si>
  <si>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</si>
  <si>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</si>
  <si>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</si>
  <si>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</si>
  <si>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</si>
  <si>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</si>
  <si>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</si>
  <si>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</si>
  <si>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</si>
  <si>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</si>
  <si>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</si>
  <si>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</si>
  <si>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</si>
  <si>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</si>
  <si>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</si>
  <si>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</si>
  <si>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</si>
  <si>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</si>
  <si>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</si>
  <si>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</si>
  <si>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</si>
  <si>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</si>
  <si>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</si>
  <si>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</si>
  <si>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</si>
  <si>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</si>
  <si>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</si>
  <si>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</si>
  <si>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</si>
  <si>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</si>
  <si>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</si>
  <si>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</si>
  <si>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</si>
  <si>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</si>
  <si>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</si>
  <si>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</si>
  <si>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</si>
  <si>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</si>
  <si>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</si>
  <si>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</si>
  <si>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</si>
  <si>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</si>
  <si>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</si>
  <si>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</si>
  <si>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</si>
  <si>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</si>
  <si>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</si>
  <si>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</si>
  <si>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</si>
  <si>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</si>
  <si>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</si>
  <si>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</si>
  <si>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</si>
  <si>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</si>
  <si>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</si>
  <si>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</si>
  <si>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</si>
  <si>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</si>
  <si>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</si>
  <si>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</si>
  <si>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</si>
  <si>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</si>
  <si>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</si>
  <si>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</si>
  <si>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</si>
  <si>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</si>
  <si>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</si>
  <si>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</si>
  <si>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</si>
  <si>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</si>
  <si>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</si>
  <si>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</si>
  <si>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</si>
  <si>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</si>
  <si>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</si>
  <si>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</si>
  <si>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</si>
  <si>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</si>
  <si>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</si>
  <si>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</si>
  <si>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</si>
  <si>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</si>
  <si>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</si>
  <si>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</si>
  <si>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</si>
  <si>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</si>
  <si>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</si>
  <si>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</si>
  <si>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</si>
  <si>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</si>
  <si>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</si>
  <si>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</si>
  <si>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</si>
  <si>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</si>
  <si>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</si>
  <si>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</si>
  <si>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</si>
  <si>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</si>
  <si>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</si>
  <si>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</si>
  <si>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</si>
  <si>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</si>
  <si>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</si>
  <si>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</si>
  <si>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</si>
  <si>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</si>
  <si>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</si>
  <si>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</si>
  <si>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</si>
  <si>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</si>
  <si>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</si>
  <si>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</si>
  <si>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</si>
  <si>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</si>
  <si>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</si>
  <si>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</si>
  <si>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</si>
  <si>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</si>
  <si>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</si>
  <si>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</si>
  <si>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</si>
  <si>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</si>
  <si>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</si>
  <si>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</si>
  <si>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</si>
  <si>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</si>
  <si>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</si>
  <si>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</si>
  <si>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</si>
  <si>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</si>
  <si>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</si>
  <si>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</si>
  <si>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</si>
  <si>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</si>
  <si>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</si>
  <si>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</si>
  <si>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</si>
  <si>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</si>
  <si>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</si>
  <si>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</si>
  <si>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</si>
  <si>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</si>
  <si>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</si>
  <si>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</si>
  <si>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</si>
  <si>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</si>
  <si>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</si>
  <si>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</si>
  <si>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</si>
  <si>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</si>
  <si>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</si>
  <si>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</si>
  <si>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</si>
  <si>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</si>
  <si>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</si>
  <si>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</si>
  <si>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</si>
  <si>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</si>
  <si>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</si>
  <si>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</si>
  <si>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</si>
  <si>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</si>
  <si>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</si>
  <si>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</si>
  <si>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</si>
  <si>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</si>
  <si>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</si>
  <si>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</si>
  <si>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</si>
  <si>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</si>
  <si>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</si>
  <si>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</si>
  <si>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</si>
  <si>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</si>
  <si>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</si>
  <si>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</si>
  <si>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</si>
  <si>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</si>
  <si>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</si>
  <si>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</si>
  <si>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</si>
  <si>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</si>
  <si>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</si>
  <si>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</si>
  <si>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</si>
  <si>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</si>
  <si>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</si>
  <si>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</si>
  <si>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</si>
  <si>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</si>
  <si>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</si>
  <si>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</si>
  <si>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</si>
  <si>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</si>
  <si>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</si>
  <si>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</si>
  <si>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</si>
  <si>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</si>
  <si>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</si>
  <si>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</si>
  <si>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</si>
  <si>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</si>
  <si>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</si>
  <si>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</si>
  <si>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</si>
  <si>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</si>
  <si>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</si>
  <si>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</si>
  <si>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</si>
  <si>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</si>
  <si>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</si>
  <si>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</si>
  <si>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</si>
  <si>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</si>
  <si>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</si>
  <si>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</si>
  <si>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</si>
  <si>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</si>
  <si>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</si>
  <si>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</si>
  <si>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</si>
  <si>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</si>
  <si>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</si>
  <si>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</si>
  <si>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</si>
  <si>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</si>
  <si>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</si>
  <si>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</si>
  <si>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</si>
  <si>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</si>
  <si>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</si>
  <si>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</si>
  <si>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</si>
  <si>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</si>
  <si>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</si>
  <si>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</si>
  <si>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</si>
  <si>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</si>
  <si>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</si>
  <si>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</si>
  <si>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</si>
  <si>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</si>
  <si>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</si>
  <si>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</si>
  <si>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</si>
  <si>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</si>
  <si>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</si>
  <si>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</si>
  <si>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</si>
  <si>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</si>
  <si>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</si>
  <si>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</si>
  <si>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</si>
  <si>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</si>
  <si>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</si>
  <si>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</si>
  <si>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</si>
  <si>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</si>
  <si>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</si>
  <si>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</si>
  <si>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</si>
  <si>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</si>
  <si>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</si>
  <si>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</si>
  <si>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</si>
  <si>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</si>
  <si>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</si>
  <si>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</si>
  <si>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</si>
  <si>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</si>
  <si>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</si>
  <si>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</si>
  <si>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</si>
  <si>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</si>
  <si>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</si>
  <si>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</si>
  <si>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</si>
  <si>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</si>
  <si>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</si>
  <si>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</si>
  <si>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</si>
  <si>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</si>
  <si>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</si>
  <si>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</si>
  <si>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</si>
  <si>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</si>
  <si>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</si>
  <si>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</si>
  <si>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</si>
  <si>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</si>
  <si>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</si>
  <si>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</si>
  <si>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</si>
  <si>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</si>
  <si>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</si>
  <si>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</si>
  <si>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</si>
  <si>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</si>
  <si>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</si>
  <si>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</si>
  <si>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</si>
  <si>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</si>
  <si>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</si>
  <si>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</si>
  <si>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</si>
  <si>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</si>
  <si>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</si>
  <si>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</si>
  <si>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</si>
  <si>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</si>
  <si>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</si>
  <si>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</si>
  <si>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</si>
  <si>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</si>
  <si>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</si>
  <si>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</si>
  <si>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</si>
  <si>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</si>
  <si>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</si>
  <si>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</si>
  <si>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</si>
  <si>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</si>
  <si>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</si>
  <si>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</si>
  <si>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</si>
  <si>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</si>
  <si>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</si>
  <si>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</si>
  <si>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</si>
  <si>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</si>
  <si>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</si>
  <si>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</si>
  <si>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</si>
  <si>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</si>
  <si>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</si>
  <si>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</si>
  <si>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</si>
  <si>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</si>
  <si>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</si>
  <si>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</si>
  <si>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</si>
  <si>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</si>
  <si>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</si>
  <si>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</si>
  <si>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</si>
  <si>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</si>
  <si>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</si>
  <si>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</si>
  <si>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</si>
  <si>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</si>
  <si>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</si>
  <si>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</si>
  <si>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</si>
  <si>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</si>
  <si>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</si>
  <si>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</si>
  <si>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</si>
  <si>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</si>
  <si>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</si>
  <si>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</si>
  <si>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</si>
  <si>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</si>
  <si>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</si>
  <si>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</si>
  <si>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</si>
  <si>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</si>
  <si>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</si>
  <si>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</si>
  <si>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</si>
  <si>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</si>
  <si>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</si>
  <si>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</si>
  <si>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</si>
  <si>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</si>
  <si>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</si>
  <si>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</si>
  <si>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</si>
  <si>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</si>
  <si>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</si>
  <si>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</si>
  <si>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</si>
  <si>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</si>
  <si>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</si>
  <si>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</si>
  <si>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</si>
  <si>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</si>
  <si>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</si>
  <si>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</si>
  <si>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</si>
  <si>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</si>
  <si>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</si>
  <si>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</si>
  <si>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</si>
  <si>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</si>
  <si>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</si>
  <si>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</si>
  <si>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</si>
  <si>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</si>
  <si>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</si>
  <si>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</si>
  <si>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</si>
  <si>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</si>
  <si>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</si>
  <si>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</si>
  <si>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</si>
  <si>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</si>
  <si>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</si>
  <si>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</si>
  <si>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</si>
  <si>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</si>
  <si>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</si>
  <si>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</si>
  <si>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</si>
  <si>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</si>
  <si>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</si>
  <si>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</si>
  <si>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</si>
  <si>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</si>
  <si>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</si>
  <si>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</si>
  <si>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</si>
  <si>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</si>
  <si>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</si>
  <si>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</si>
  <si>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</si>
  <si>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</si>
  <si>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</si>
  <si>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</si>
  <si>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</si>
  <si>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</si>
  <si>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</si>
  <si>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</si>
  <si>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</si>
  <si>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</si>
  <si>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</si>
  <si>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</si>
  <si>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</si>
  <si>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</si>
  <si>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</si>
  <si>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</si>
  <si>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</si>
  <si>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</si>
  <si>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</si>
  <si>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</si>
  <si>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</si>
  <si>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</si>
  <si>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</si>
  <si>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</si>
  <si>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</si>
  <si>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</si>
  <si>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</si>
  <si>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</si>
  <si>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</si>
  <si>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</si>
  <si>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</si>
  <si>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</si>
  <si>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</si>
  <si>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</si>
  <si>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</si>
  <si>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</si>
  <si>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</si>
  <si>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</si>
  <si>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</si>
  <si>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</si>
  <si>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</si>
  <si>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</si>
  <si>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</si>
  <si>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</si>
  <si>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</si>
  <si>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</si>
  <si>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</si>
  <si>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</si>
  <si>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</si>
  <si>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</si>
  <si>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</si>
  <si>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</si>
  <si>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</si>
  <si>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</si>
  <si>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</si>
  <si>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</si>
  <si>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</si>
  <si>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</si>
  <si>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</si>
  <si>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</si>
  <si>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</si>
  <si>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</si>
  <si>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</si>
  <si>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</si>
  <si>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</si>
  <si>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</si>
  <si>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</si>
  <si>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</si>
  <si>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</si>
  <si>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</si>
  <si>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</si>
  <si>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</si>
  <si>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</si>
  <si>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</si>
  <si>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</si>
  <si>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</si>
  <si>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</si>
  <si>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</si>
  <si>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</si>
  <si>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</si>
  <si>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</si>
  <si>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</si>
  <si>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</si>
  <si>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</si>
  <si>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</si>
  <si>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</si>
  <si>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</si>
  <si>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</si>
  <si>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</si>
  <si>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</si>
  <si>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</si>
  <si>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</si>
  <si>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</si>
  <si>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</si>
  <si>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</si>
  <si>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</si>
  <si>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</si>
  <si>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</si>
  <si>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</si>
  <si>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</si>
  <si>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</si>
  <si>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</si>
  <si>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</si>
  <si>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</si>
  <si>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</si>
  <si>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</si>
  <si>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</si>
  <si>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</si>
  <si>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</si>
  <si>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</si>
  <si>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</si>
  <si>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</si>
  <si>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</si>
  <si>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</si>
  <si>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</si>
  <si>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</si>
  <si>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</si>
  <si>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</si>
  <si>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</si>
  <si>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</si>
  <si>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</si>
  <si>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</si>
  <si>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</si>
  <si>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</si>
  <si>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</si>
  <si>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</si>
  <si>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</si>
  <si>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</si>
  <si>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</si>
  <si>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</si>
  <si>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</si>
  <si>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</si>
  <si>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</si>
  <si>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</si>
  <si>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</si>
  <si>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</si>
  <si>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</si>
  <si>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</si>
  <si>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</si>
  <si>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</si>
  <si>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</si>
  <si>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</si>
  <si>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</si>
  <si>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</si>
  <si>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</si>
  <si>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</si>
  <si>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</si>
  <si>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</si>
  <si>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</si>
  <si>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</si>
  <si>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</si>
  <si>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</si>
  <si>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</si>
  <si>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</si>
  <si>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</si>
  <si>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</si>
  <si>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</si>
  <si>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</si>
  <si>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</si>
  <si>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</si>
  <si>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</si>
  <si>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</si>
  <si>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</si>
  <si>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</si>
  <si>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</si>
  <si>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</si>
  <si>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</si>
  <si>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</si>
  <si>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</si>
  <si>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</si>
  <si>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</si>
  <si>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</si>
  <si>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</si>
  <si>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</si>
  <si>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</si>
  <si>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</si>
  <si>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</si>
  <si>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</si>
  <si>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</si>
  <si>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</si>
  <si>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</si>
  <si>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</si>
  <si>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</si>
  <si>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</si>
  <si>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</si>
  <si>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</si>
  <si>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</si>
  <si>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</si>
  <si>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</si>
  <si>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</si>
  <si>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</si>
  <si>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</si>
  <si>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</si>
  <si>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</si>
  <si>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</si>
  <si>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</si>
  <si>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</si>
  <si>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</si>
  <si>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</si>
  <si>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</si>
  <si>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</si>
  <si>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</si>
  <si>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</si>
  <si>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</si>
  <si>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</si>
  <si>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</si>
  <si>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</si>
  <si>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</si>
  <si>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</si>
  <si>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</si>
  <si>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</si>
  <si>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</si>
  <si>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</si>
  <si>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</si>
  <si>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</si>
  <si>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</si>
  <si>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</si>
  <si>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</si>
  <si>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</si>
  <si>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</si>
  <si>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</si>
  <si>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</si>
  <si>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</si>
  <si>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</si>
  <si>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</si>
  <si>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</si>
  <si>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</si>
  <si>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</si>
  <si>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</si>
  <si>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</si>
  <si>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</si>
  <si>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</si>
  <si>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</si>
  <si>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</si>
  <si>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</si>
  <si>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</si>
  <si>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</si>
  <si>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</si>
  <si>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</si>
  <si>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</si>
  <si>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</si>
  <si>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</si>
  <si>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</si>
  <si>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</si>
  <si>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</si>
  <si>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</si>
  <si>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</si>
  <si>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</si>
  <si>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</si>
  <si>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</si>
  <si>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</si>
  <si>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</si>
  <si>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</si>
  <si>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</si>
  <si>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</si>
  <si>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</si>
  <si>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</si>
  <si>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</si>
  <si>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</si>
  <si>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</si>
  <si>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</si>
  <si>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</si>
  <si>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</si>
  <si>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</si>
  <si>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</si>
  <si>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</si>
  <si>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</si>
  <si>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</si>
  <si>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</si>
  <si>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</si>
  <si>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</si>
  <si>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</si>
  <si>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</si>
  <si>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</si>
  <si>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</si>
  <si>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</si>
  <si>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</si>
  <si>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</si>
  <si>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</si>
  <si>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</si>
  <si>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</si>
  <si>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</si>
  <si>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</si>
  <si>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</si>
  <si>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</si>
  <si>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</si>
  <si>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</si>
  <si>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</si>
  <si>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</si>
  <si>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</si>
  <si>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</si>
  <si>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</si>
  <si>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</si>
  <si>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</si>
  <si>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</si>
  <si>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</si>
  <si>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</si>
  <si>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</si>
  <si>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</si>
  <si>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</si>
  <si>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</si>
  <si>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</si>
  <si>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</si>
  <si>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</si>
  <si>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</si>
  <si>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</si>
  <si>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</si>
  <si>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</si>
  <si>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</si>
  <si>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</si>
  <si>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</si>
  <si>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</si>
  <si>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</si>
  <si>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</si>
  <si>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</si>
  <si>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</si>
  <si>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</si>
  <si>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</si>
  <si>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</si>
  <si>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</si>
  <si>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</si>
  <si>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</si>
  <si>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</si>
  <si>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</si>
  <si>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</si>
  <si>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</si>
  <si>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</si>
  <si>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</si>
  <si>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</si>
  <si>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</si>
  <si>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</si>
  <si>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</si>
  <si>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</si>
  <si>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</si>
  <si>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</si>
  <si>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</si>
  <si>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</si>
  <si>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</si>
  <si>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</si>
  <si>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</si>
  <si>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</si>
  <si>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</si>
  <si>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</si>
  <si>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</si>
  <si>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</si>
  <si>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</si>
  <si>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</si>
  <si>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</si>
  <si>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</si>
  <si>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</si>
  <si>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</si>
  <si>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</si>
  <si>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</si>
  <si>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</si>
  <si>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</si>
  <si>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</si>
  <si>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</si>
  <si>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</si>
  <si>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</si>
  <si>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</si>
  <si>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</si>
  <si>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</si>
  <si>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</si>
  <si>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</si>
  <si>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</si>
  <si>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</si>
  <si>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</si>
  <si>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</si>
  <si>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</si>
  <si>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</si>
  <si>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</si>
  <si>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</si>
  <si>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</si>
  <si>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</si>
  <si>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</si>
  <si>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</si>
  <si>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</si>
  <si>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</si>
  <si>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</si>
  <si>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</si>
  <si>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</si>
  <si>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</si>
  <si>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</si>
  <si>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</si>
  <si>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</si>
  <si>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</si>
  <si>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</si>
  <si>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</si>
  <si>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</si>
  <si>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</si>
  <si>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</si>
  <si>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</si>
  <si>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</si>
  <si>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</si>
  <si>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</si>
  <si>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</si>
  <si>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</si>
  <si>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</si>
  <si>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</si>
  <si>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</si>
  <si>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</si>
  <si>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</si>
  <si>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</si>
  <si>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</si>
  <si>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</si>
  <si>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</si>
  <si>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</si>
  <si>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</si>
  <si>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</si>
  <si>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</si>
  <si>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</si>
  <si>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</si>
  <si>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</si>
  <si>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</si>
  <si>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</si>
  <si>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</si>
  <si>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</si>
  <si>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</si>
  <si>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</si>
  <si>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</si>
  <si>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</si>
  <si>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</si>
  <si>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</si>
  <si>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</si>
  <si>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</si>
  <si>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</si>
  <si>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</si>
  <si>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</si>
  <si>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</si>
  <si>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</si>
  <si>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</si>
  <si>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</si>
  <si>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</si>
  <si>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</si>
  <si>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</si>
  <si>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</si>
  <si>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</si>
  <si>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</si>
  <si>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</si>
  <si>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</si>
  <si>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</si>
  <si>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</si>
  <si>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</si>
  <si>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</si>
  <si>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</si>
  <si>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</si>
  <si>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</si>
  <si>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</si>
  <si>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</si>
  <si>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</si>
  <si>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</si>
  <si>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</si>
  <si>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</si>
  <si>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</si>
  <si>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</si>
  <si>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</si>
  <si>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</si>
  <si>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</si>
  <si>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</si>
  <si>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</si>
  <si>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</si>
  <si>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</si>
  <si>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</si>
  <si>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</si>
  <si>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</si>
  <si>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</si>
  <si>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</si>
  <si>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</si>
  <si>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</si>
  <si>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</si>
  <si>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</si>
  <si>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</si>
  <si>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</si>
  <si>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</si>
  <si>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</si>
  <si>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</si>
  <si>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</si>
  <si>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</si>
  <si>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</si>
  <si>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</si>
  <si>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</si>
  <si>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</si>
  <si>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</si>
  <si>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</si>
  <si>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</si>
  <si>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</si>
  <si>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</si>
  <si>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</si>
  <si>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</si>
  <si>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</si>
  <si>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</si>
  <si>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</si>
  <si>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</si>
  <si>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</si>
  <si>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</si>
  <si>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</si>
  <si>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</si>
  <si>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</si>
  <si>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</si>
  <si>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</si>
  <si>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</si>
  <si>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</si>
  <si>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</si>
  <si>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</si>
  <si>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</si>
  <si>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</si>
  <si>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</si>
  <si>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</si>
  <si>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</si>
  <si>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</si>
  <si>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</si>
  <si>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</si>
  <si>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</si>
  <si>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</si>
  <si>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</si>
  <si>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</si>
  <si>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</si>
  <si>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</si>
  <si>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</si>
  <si>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</si>
  <si>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</si>
  <si>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</si>
  <si>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</si>
  <si>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</si>
  <si>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</si>
  <si>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</si>
  <si>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</si>
  <si>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</si>
  <si>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</si>
  <si>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</si>
  <si>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</si>
  <si>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</si>
  <si>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</si>
  <si>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</si>
  <si>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</si>
  <si>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</si>
  <si>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</si>
  <si>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</si>
  <si>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</si>
  <si>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</si>
  <si>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</si>
  <si>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</si>
  <si>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</si>
  <si>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</si>
  <si>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</si>
  <si>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</si>
  <si>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</si>
  <si>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</si>
  <si>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</si>
  <si>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</si>
  <si>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</si>
  <si>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</si>
  <si>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</si>
  <si>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</si>
  <si>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</si>
  <si>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</si>
  <si>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</si>
  <si>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</si>
  <si>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</si>
  <si>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</si>
  <si>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</si>
  <si>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</si>
  <si>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</si>
  <si>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</si>
  <si>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</si>
  <si>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</si>
  <si>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</si>
  <si>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</si>
  <si>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</si>
  <si>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</si>
  <si>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</si>
  <si>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</si>
  <si>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</si>
  <si>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</si>
  <si>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</si>
  <si>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</si>
  <si>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</si>
  <si>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</si>
  <si>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</si>
  <si>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</si>
  <si>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</si>
  <si>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</si>
  <si>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</si>
  <si>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</si>
  <si>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</si>
  <si>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</si>
  <si>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</si>
  <si>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</si>
  <si>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</si>
  <si>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</si>
  <si>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</si>
  <si>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</si>
  <si>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</si>
  <si>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</si>
  <si>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</si>
  <si>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</si>
  <si>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</si>
  <si>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</si>
  <si>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</si>
  <si>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</si>
  <si>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</si>
  <si>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</si>
  <si>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</si>
  <si>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</si>
  <si>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</si>
  <si>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</si>
  <si>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</si>
  <si>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</si>
  <si>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</si>
  <si>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</si>
  <si>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</si>
  <si>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</si>
  <si>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</si>
  <si>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</si>
  <si>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</si>
  <si>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</si>
  <si>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</si>
  <si>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</si>
  <si>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</si>
  <si>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</si>
  <si>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</si>
  <si>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</si>
  <si>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</si>
  <si>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</si>
  <si>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</si>
  <si>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</si>
  <si>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</si>
  <si>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</si>
  <si>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</si>
  <si>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</si>
  <si>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</si>
  <si>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</si>
  <si>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</si>
  <si>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</si>
  <si>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</si>
  <si>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</si>
  <si>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</si>
  <si>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</si>
  <si>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</si>
  <si>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</si>
  <si>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</si>
  <si>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</si>
  <si>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</si>
  <si>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</si>
  <si>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</si>
  <si>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</si>
  <si>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</si>
  <si>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</si>
  <si>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</si>
  <si>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</si>
  <si>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</si>
  <si>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</si>
  <si>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</si>
  <si>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</si>
  <si>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</si>
  <si>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</si>
  <si>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</si>
  <si>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</si>
  <si>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</si>
  <si>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</si>
  <si>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</si>
  <si>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</si>
  <si>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</si>
  <si>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</si>
  <si>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</si>
  <si>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</si>
  <si>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</si>
  <si>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</si>
  <si>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</si>
  <si>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</si>
  <si>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</si>
  <si>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</si>
  <si>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</si>
  <si>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</si>
  <si>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</si>
  <si>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</si>
  <si>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</si>
  <si>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</si>
  <si>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</si>
  <si>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</si>
  <si>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</si>
  <si>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</si>
  <si>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</si>
  <si>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</si>
  <si>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</si>
  <si>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</si>
  <si>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</si>
  <si>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</si>
  <si>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</si>
  <si>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</si>
  <si>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</si>
  <si>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</si>
  <si>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</si>
  <si>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</si>
  <si>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</si>
  <si>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</si>
  <si>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</si>
  <si>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</si>
  <si>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</si>
  <si>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</si>
  <si>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</si>
  <si>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</si>
  <si>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</si>
  <si>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</si>
  <si>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</si>
  <si>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</si>
  <si>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</si>
  <si>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</si>
  <si>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</si>
  <si>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</si>
  <si>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</si>
  <si>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</si>
  <si>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</si>
  <si>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</si>
  <si>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</si>
  <si>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</si>
  <si>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</si>
  <si>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</si>
  <si>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</si>
  <si>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</si>
  <si>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</si>
  <si>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</si>
  <si>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</si>
  <si>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</si>
  <si>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</si>
  <si>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</si>
  <si>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</si>
  <si>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</si>
  <si>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</si>
  <si>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</si>
  <si>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</si>
  <si>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</si>
  <si>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</si>
  <si>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</si>
  <si>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</si>
  <si>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</si>
  <si>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</si>
  <si>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</si>
  <si>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</si>
  <si>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</si>
  <si>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</si>
  <si>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</si>
  <si>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</si>
  <si>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</si>
  <si>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</si>
  <si>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</si>
  <si>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</si>
  <si>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</si>
  <si>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</si>
  <si>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</si>
  <si>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</si>
  <si>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</si>
  <si>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</si>
  <si>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</si>
  <si>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</si>
  <si>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</si>
  <si>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</si>
  <si>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</si>
  <si>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</si>
  <si>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</si>
  <si>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</si>
  <si>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</si>
  <si>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</si>
  <si>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</si>
  <si>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</si>
  <si>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</si>
  <si>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</si>
  <si>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</si>
  <si>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</si>
  <si>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</si>
  <si>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</si>
  <si>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</si>
  <si>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</si>
  <si>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</si>
  <si>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</si>
  <si>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</si>
  <si>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</si>
  <si>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</si>
  <si>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</si>
  <si>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</si>
  <si>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</si>
  <si>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</si>
  <si>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</si>
  <si>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</si>
  <si>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</si>
  <si>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</si>
  <si>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</si>
  <si>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</si>
  <si>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</si>
  <si>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</si>
  <si>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</si>
  <si>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</si>
  <si>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</si>
  <si>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</si>
  <si>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</si>
  <si>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</si>
  <si>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</si>
  <si>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</si>
  <si>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</si>
  <si>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</si>
  <si>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</si>
  <si>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</si>
  <si>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</si>
  <si>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</si>
  <si>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</si>
  <si>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</si>
  <si>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</si>
  <si>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</si>
  <si>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</si>
  <si>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</si>
  <si>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</si>
  <si>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</si>
  <si>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</si>
  <si>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</si>
  <si>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</si>
  <si>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</si>
  <si>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</si>
  <si>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</si>
  <si>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</si>
  <si>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</si>
  <si>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</si>
  <si>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</si>
  <si>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</si>
  <si>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</si>
  <si>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</si>
  <si>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</si>
  <si>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</si>
  <si>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</si>
  <si>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</si>
  <si>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</si>
  <si>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</si>
  <si>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</si>
  <si>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</si>
  <si>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</si>
  <si>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</si>
  <si>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</si>
  <si>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</si>
  <si>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</si>
  <si>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</si>
  <si>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</si>
  <si>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</si>
  <si>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</si>
  <si>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</si>
  <si>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</si>
  <si>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</si>
  <si>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</si>
  <si>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</si>
  <si>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</si>
  <si>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</si>
  <si>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</si>
  <si>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</si>
  <si>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</si>
  <si>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</si>
  <si>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</si>
  <si>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</si>
  <si>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</si>
  <si>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</si>
  <si>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</si>
  <si>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</si>
  <si>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</si>
  <si>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</si>
  <si>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</si>
  <si>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</si>
  <si>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</si>
  <si>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</si>
  <si>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</si>
  <si>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</si>
  <si>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</si>
  <si>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</si>
  <si>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</si>
  <si>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</si>
  <si>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</si>
  <si>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</si>
  <si>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</si>
  <si>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</si>
  <si>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</si>
  <si>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</si>
  <si>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</si>
  <si>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</si>
  <si>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</si>
  <si>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</si>
  <si>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</si>
  <si>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</si>
  <si>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</si>
  <si>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</si>
  <si>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</si>
  <si>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</si>
  <si>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</si>
  <si>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</si>
  <si>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</si>
  <si>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</si>
  <si>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</si>
  <si>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</si>
  <si>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</si>
  <si>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</si>
  <si>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</si>
  <si>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</si>
  <si>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</si>
  <si>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</si>
  <si>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</si>
  <si>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</si>
  <si>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</si>
  <si>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</si>
  <si>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</si>
  <si>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</si>
  <si>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</si>
  <si>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</si>
  <si>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</si>
  <si>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</si>
  <si>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</si>
  <si>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</si>
  <si>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</si>
  <si>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</si>
  <si>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</si>
  <si>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</si>
  <si>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</si>
  <si>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</si>
  <si>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</si>
  <si>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</si>
  <si>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</si>
  <si>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</si>
  <si>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</si>
  <si>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</si>
  <si>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</si>
  <si>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</si>
  <si>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</si>
  <si>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</si>
  <si>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</si>
  <si>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</si>
  <si>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</si>
  <si>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</si>
  <si>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</si>
  <si>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</si>
  <si>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</si>
  <si>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</si>
  <si>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</si>
  <si>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</si>
  <si>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</si>
  <si>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</si>
  <si>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</si>
  <si>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</si>
  <si>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</si>
  <si>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</si>
  <si>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</si>
  <si>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</si>
  <si>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</si>
  <si>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</si>
  <si>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</si>
  <si>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</si>
  <si>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</si>
  <si>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</si>
  <si>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</si>
  <si>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</si>
  <si>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</si>
  <si>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</si>
  <si>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</si>
  <si>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</si>
  <si>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</si>
  <si>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</si>
  <si>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</si>
  <si>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</si>
  <si>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</si>
  <si>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</si>
  <si>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</si>
  <si>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</si>
  <si>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</si>
  <si>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</si>
  <si>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</si>
  <si>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</si>
  <si>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</si>
  <si>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</si>
  <si>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</si>
  <si>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</si>
  <si>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</si>
  <si>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</si>
  <si>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</si>
  <si>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</si>
  <si>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</si>
  <si>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</si>
  <si>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</si>
  <si>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</si>
  <si>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</si>
  <si>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</si>
  <si>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</si>
  <si>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</si>
  <si>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</si>
  <si>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</si>
  <si>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</si>
  <si>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</si>
  <si>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</si>
  <si>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</si>
  <si>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</si>
  <si>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</si>
  <si>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</si>
  <si>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</si>
  <si>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</si>
  <si>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</si>
  <si>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</si>
  <si>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</si>
  <si>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</si>
  <si>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</si>
  <si>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</si>
  <si>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</si>
  <si>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</si>
  <si>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</si>
  <si>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</si>
  <si>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</si>
  <si>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</si>
  <si>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</si>
  <si>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</si>
  <si>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</si>
  <si>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</si>
  <si>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</si>
  <si>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</si>
  <si>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</si>
  <si>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</si>
  <si>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</si>
  <si>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</si>
  <si>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</si>
  <si>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</si>
  <si>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</si>
  <si>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</si>
  <si>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</si>
  <si>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</si>
  <si>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</si>
  <si>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</si>
  <si>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</si>
  <si>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</si>
  <si>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</si>
  <si>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</si>
  <si>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</si>
  <si>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</si>
  <si>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</si>
  <si>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</si>
  <si>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</si>
  <si>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</si>
  <si>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</si>
  <si>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</si>
  <si>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</si>
  <si>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</si>
  <si>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</si>
  <si>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</si>
  <si>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</si>
  <si>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</si>
  <si>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</si>
  <si>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</si>
  <si>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</si>
  <si>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</si>
  <si>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</si>
  <si>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</si>
  <si>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</si>
  <si>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</si>
  <si>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</si>
  <si>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</si>
  <si>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</si>
  <si>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</si>
  <si>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</si>
  <si>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</si>
  <si>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</si>
  <si>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</si>
  <si>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</si>
  <si>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</si>
  <si>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</si>
  <si>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</si>
  <si>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</si>
  <si>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</si>
  <si>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</si>
  <si>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</si>
  <si>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</si>
  <si>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</si>
  <si>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</si>
  <si>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</si>
  <si>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</si>
  <si>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</si>
  <si>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</si>
  <si>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</si>
  <si>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</si>
  <si>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</si>
  <si>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</si>
  <si>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</si>
  <si>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</si>
  <si>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</si>
  <si>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</si>
  <si>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</si>
  <si>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</si>
  <si>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</si>
  <si>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</si>
  <si>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</si>
  <si>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</si>
  <si>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</si>
  <si>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</si>
  <si>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</si>
  <si>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</si>
  <si>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</si>
  <si>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</si>
  <si>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</si>
  <si>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</si>
  <si>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</si>
  <si>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</si>
  <si>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</si>
  <si>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</si>
  <si>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</si>
  <si>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</si>
  <si>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</si>
  <si>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</si>
  <si>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</si>
  <si>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</si>
  <si>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</si>
  <si>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</si>
  <si>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</si>
  <si>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</si>
  <si>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</si>
  <si>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</si>
  <si>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</si>
  <si>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</si>
  <si>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</si>
  <si>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</si>
  <si>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</si>
  <si>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</si>
  <si>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</si>
  <si>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</si>
  <si>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</si>
  <si>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</si>
  <si>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</si>
  <si>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</si>
  <si>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</si>
  <si>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</si>
  <si>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</si>
  <si>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</si>
  <si>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</si>
  <si>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</si>
  <si>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</si>
  <si>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</si>
  <si>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</si>
  <si>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</si>
  <si>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</si>
  <si>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</si>
  <si>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</si>
  <si>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</si>
  <si>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</si>
  <si>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</si>
  <si>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</si>
  <si>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</si>
  <si>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</si>
  <si>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</si>
  <si>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</si>
  <si>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</si>
  <si>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</si>
  <si>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</si>
  <si>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</si>
  <si>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</si>
  <si>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</si>
  <si>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</si>
  <si>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</si>
  <si>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</si>
  <si>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</si>
  <si>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</si>
  <si>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</si>
  <si>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</si>
  <si>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</si>
  <si>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</si>
  <si>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</si>
  <si>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</si>
  <si>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</si>
  <si>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</si>
  <si>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</si>
  <si>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</si>
  <si>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</si>
  <si>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</si>
  <si>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</si>
  <si>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</si>
  <si>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</si>
  <si>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</si>
  <si>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</si>
  <si>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</si>
  <si>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</si>
  <si>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</si>
  <si>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</si>
  <si>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</si>
  <si>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</si>
  <si>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</si>
  <si>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</si>
  <si>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</si>
  <si>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</si>
  <si>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</si>
  <si>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</si>
  <si>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</si>
  <si>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</si>
  <si>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</si>
  <si>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</si>
  <si>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</si>
  <si>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</si>
  <si>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</si>
  <si>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</si>
  <si>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</si>
  <si>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</si>
  <si>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</si>
  <si>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</si>
  <si>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</si>
  <si>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</si>
  <si>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</si>
  <si>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</si>
  <si>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</si>
  <si>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</si>
  <si>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</si>
  <si>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</si>
  <si>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</si>
  <si>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</si>
  <si>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</si>
  <si>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</si>
  <si>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</si>
  <si>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</si>
  <si>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</si>
  <si>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</si>
  <si>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</si>
  <si>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</si>
  <si>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</si>
  <si>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</si>
  <si>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</si>
  <si>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</si>
  <si>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</si>
  <si>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</si>
  <si>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</si>
  <si>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</si>
  <si>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</si>
  <si>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</si>
  <si>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</si>
  <si>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</si>
  <si>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</si>
  <si>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</si>
  <si>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</si>
  <si>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</si>
  <si>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</si>
  <si>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</si>
  <si>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</si>
  <si>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</si>
  <si>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</si>
  <si>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</si>
  <si>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</si>
  <si>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</si>
  <si>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</si>
  <si>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</si>
  <si>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</si>
  <si>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</si>
  <si>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</si>
  <si>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</si>
  <si>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</si>
  <si>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</si>
  <si>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</si>
  <si>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</si>
  <si>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</si>
  <si>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</si>
  <si>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</si>
  <si>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</si>
  <si>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</si>
  <si>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</si>
  <si>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</si>
  <si>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</si>
  <si>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</si>
  <si>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</si>
  <si>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</si>
  <si>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</si>
  <si>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</si>
  <si>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</si>
  <si>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</si>
  <si>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</si>
  <si>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</si>
  <si>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</si>
  <si>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</si>
  <si>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</si>
  <si>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</si>
  <si>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</si>
  <si>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</si>
  <si>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</si>
  <si>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</si>
  <si>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</si>
  <si>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</si>
  <si>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</si>
  <si>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</si>
  <si>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</si>
  <si>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</si>
  <si>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</si>
  <si>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</si>
  <si>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</si>
  <si>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</si>
  <si>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</si>
  <si>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</si>
  <si>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</si>
  <si>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</si>
  <si>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</si>
  <si>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</si>
  <si>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</si>
  <si>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</si>
  <si>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</si>
  <si>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</si>
  <si>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</si>
  <si>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</si>
  <si>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</si>
  <si>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</si>
  <si>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</si>
  <si>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</si>
  <si>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</si>
  <si>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</si>
  <si>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</si>
  <si>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</si>
  <si>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</si>
  <si>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</si>
  <si>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</si>
  <si>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</si>
  <si>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</si>
  <si>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</si>
  <si>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</si>
  <si>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</si>
  <si>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</si>
  <si>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</si>
  <si>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</si>
  <si>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</si>
  <si>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</si>
  <si>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</si>
  <si>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</si>
  <si>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</si>
  <si>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</si>
  <si>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</si>
  <si>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</si>
  <si>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</si>
  <si>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</si>
  <si>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</si>
  <si>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</si>
  <si>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</si>
  <si>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</si>
  <si>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</si>
  <si>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</si>
  <si>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</si>
  <si>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</si>
  <si>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</si>
  <si>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</si>
  <si>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</si>
  <si>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</si>
  <si>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</si>
  <si>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</si>
  <si>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</si>
  <si>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</si>
  <si>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</si>
  <si>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</si>
  <si>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</si>
  <si>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</si>
  <si>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</si>
  <si>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</si>
  <si>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</si>
  <si>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</si>
  <si>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</si>
  <si>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</si>
  <si>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</si>
  <si>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</si>
  <si>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</si>
  <si>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</si>
  <si>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</si>
  <si>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</si>
  <si>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</si>
  <si>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</si>
  <si>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</si>
  <si>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</si>
  <si>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</si>
  <si>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</si>
  <si>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</si>
  <si>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</si>
  <si>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</si>
  <si>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</si>
  <si>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</si>
  <si>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</si>
  <si>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</si>
  <si>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</si>
  <si>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</si>
  <si>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</si>
  <si>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</si>
  <si>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</si>
  <si>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</si>
  <si>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</si>
  <si>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</si>
  <si>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</si>
  <si>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</si>
  <si>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</si>
  <si>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</si>
  <si>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</si>
  <si>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</si>
  <si>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</si>
  <si>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</si>
  <si>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</si>
  <si>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</si>
  <si>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</si>
  <si>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</si>
  <si>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</si>
  <si>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</si>
  <si>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</si>
  <si>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</si>
  <si>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</si>
  <si>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</si>
  <si>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</si>
  <si>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</si>
  <si>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</si>
  <si>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</si>
  <si>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</si>
  <si>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</si>
  <si>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</si>
  <si>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</si>
  <si>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</si>
  <si>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</si>
  <si>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</si>
  <si>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</si>
  <si>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</si>
  <si>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</si>
  <si>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</si>
  <si>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</si>
  <si>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</si>
  <si>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</si>
  <si>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</si>
  <si>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</si>
  <si>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</si>
  <si>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</si>
  <si>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</si>
  <si>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</si>
  <si>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</si>
  <si>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</si>
  <si>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</si>
  <si>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</si>
  <si>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</si>
  <si>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</si>
  <si>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</si>
  <si>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</si>
  <si>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</si>
  <si>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</si>
  <si>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</si>
  <si>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</si>
  <si>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</si>
  <si>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</si>
  <si>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</si>
  <si>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</si>
  <si>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</si>
  <si>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</si>
  <si>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</si>
  <si>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</si>
  <si>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</si>
  <si>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</si>
  <si>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</si>
  <si>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</si>
  <si>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</si>
  <si>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</si>
  <si>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</si>
  <si>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</si>
  <si>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</si>
  <si>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</si>
  <si>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</si>
  <si>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</si>
  <si>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</si>
  <si>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</si>
  <si>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</si>
  <si>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</si>
  <si>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</si>
  <si>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</si>
  <si>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</si>
  <si>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</si>
  <si>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</si>
  <si>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</si>
  <si>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</si>
  <si>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</si>
  <si>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</si>
  <si>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</si>
  <si>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</si>
  <si>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</si>
  <si>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</si>
  <si>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</si>
  <si>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</si>
  <si>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</si>
  <si>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</si>
  <si>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</si>
  <si>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</si>
  <si>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</si>
  <si>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</si>
  <si>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</si>
  <si>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</si>
  <si>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</si>
  <si>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</si>
  <si>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</si>
  <si>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</si>
  <si>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</si>
  <si>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</si>
  <si>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</si>
  <si>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</si>
  <si>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</si>
  <si>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</si>
  <si>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</si>
  <si>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</si>
  <si>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</si>
  <si>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</si>
  <si>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</si>
  <si>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</si>
  <si>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</si>
  <si>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</si>
  <si>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</si>
  <si>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</si>
  <si>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</si>
  <si>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</si>
  <si>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</si>
  <si>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</si>
  <si>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</si>
  <si>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</si>
  <si>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</si>
  <si>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</si>
  <si>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</si>
  <si>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</si>
  <si>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</si>
  <si>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</si>
  <si>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</si>
  <si>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</si>
  <si>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</si>
  <si>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</si>
  <si>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</si>
  <si>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</si>
  <si>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</si>
  <si>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</si>
  <si>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</si>
  <si>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</si>
  <si>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</si>
  <si>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</si>
  <si>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</si>
  <si>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</si>
  <si>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</si>
  <si>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</si>
  <si>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</si>
  <si>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</si>
  <si>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</si>
  <si>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</si>
  <si>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</si>
  <si>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</si>
  <si>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</si>
  <si>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</si>
  <si>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</si>
  <si>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</si>
  <si>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</si>
  <si>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</si>
  <si>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</si>
  <si>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</si>
  <si>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</si>
  <si>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</si>
  <si>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</si>
  <si>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</si>
  <si>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</si>
  <si>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</si>
  <si>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</si>
  <si>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</si>
  <si>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</si>
  <si>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</si>
  <si>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</si>
  <si>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</si>
  <si>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</si>
  <si>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</si>
  <si>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</si>
  <si>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</si>
  <si>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</si>
  <si>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</si>
  <si>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</si>
  <si>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</si>
  <si>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</si>
  <si>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</si>
  <si>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</si>
  <si>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</si>
  <si>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</si>
  <si>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</si>
  <si>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</si>
  <si>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</si>
  <si>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</si>
  <si>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</si>
  <si>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</si>
  <si>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</si>
  <si>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</si>
  <si>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</si>
  <si>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</si>
  <si>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</si>
  <si>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</si>
  <si>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</si>
  <si>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</si>
  <si>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</si>
  <si>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</si>
  <si>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</si>
  <si>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</si>
  <si>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</si>
  <si>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</si>
  <si>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</si>
  <si>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</si>
  <si>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</si>
  <si>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</si>
  <si>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</si>
  <si>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</si>
  <si>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</si>
  <si>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</si>
  <si>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</si>
  <si>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</si>
  <si>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</si>
  <si>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</si>
  <si>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</si>
  <si>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</si>
  <si>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</si>
  <si>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</si>
  <si>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</si>
  <si>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</si>
  <si>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</si>
  <si>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</si>
  <si>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</si>
  <si>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</si>
  <si>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</si>
  <si>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</si>
  <si>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</si>
  <si>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</si>
  <si>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</si>
  <si>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</si>
  <si>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</si>
  <si>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</si>
  <si>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</si>
  <si>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</si>
  <si>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</si>
  <si>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</si>
  <si>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</si>
  <si>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</si>
  <si>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</si>
  <si>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</si>
  <si>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</si>
  <si>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</si>
  <si>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</si>
  <si>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</si>
  <si>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</si>
  <si>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</si>
  <si>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</si>
  <si>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</si>
  <si>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</si>
  <si>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</si>
  <si>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</si>
  <si>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</si>
  <si>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</si>
  <si>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</si>
  <si>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</si>
  <si>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</si>
  <si>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</si>
  <si>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</si>
  <si>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</si>
  <si>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</si>
  <si>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</si>
  <si>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</si>
  <si>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</si>
  <si>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</si>
  <si>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</si>
  <si>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</si>
  <si>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</si>
  <si>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</si>
  <si>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</si>
  <si>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</si>
  <si>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</si>
  <si>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</si>
  <si>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</si>
  <si>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</si>
  <si>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</si>
  <si>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</si>
  <si>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</si>
  <si>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</si>
  <si>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</si>
  <si>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</si>
  <si>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</si>
  <si>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</si>
  <si>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</si>
  <si>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</si>
  <si>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</si>
  <si>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</si>
  <si>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</si>
  <si>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</si>
  <si>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</si>
  <si>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</si>
  <si>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</si>
  <si>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</si>
  <si>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</si>
  <si>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</si>
  <si>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</si>
  <si>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</si>
  <si>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</si>
  <si>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</si>
  <si>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</si>
  <si>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</si>
  <si>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</si>
  <si>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</si>
  <si>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</si>
  <si>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</si>
  <si>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</si>
  <si>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</si>
  <si>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</si>
  <si>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</si>
  <si>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</si>
  <si>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</si>
  <si>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</si>
  <si>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</si>
  <si>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</si>
  <si>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</si>
  <si>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</si>
  <si>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</si>
  <si>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</si>
  <si>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</si>
  <si>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</si>
  <si>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</si>
  <si>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</si>
  <si>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</si>
  <si>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</si>
  <si>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</si>
  <si>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</si>
  <si>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</si>
  <si>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</si>
  <si>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</si>
  <si>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</si>
  <si>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</si>
  <si>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</si>
  <si>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</si>
  <si>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</si>
  <si>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</si>
  <si>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</si>
  <si>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</si>
  <si>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</si>
  <si>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</si>
  <si>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</si>
  <si>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</si>
  <si>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</si>
  <si>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</si>
  <si>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</si>
  <si>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</si>
  <si>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</si>
  <si>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</si>
  <si>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</si>
  <si>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</si>
  <si>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</si>
  <si>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</si>
  <si>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</si>
  <si>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</si>
  <si>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</si>
  <si>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</si>
  <si>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</si>
  <si>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</si>
  <si>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</si>
  <si>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</si>
  <si>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</si>
  <si>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</si>
  <si>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</si>
  <si>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</si>
  <si>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</si>
  <si>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</si>
  <si>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</si>
  <si>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</si>
  <si>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</si>
  <si>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</si>
  <si>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</si>
  <si>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</si>
  <si>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</si>
  <si>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</si>
  <si>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</si>
  <si>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</si>
  <si>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</si>
  <si>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</si>
  <si>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</si>
  <si>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</si>
  <si>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</si>
  <si>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</si>
  <si>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</si>
  <si>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</si>
  <si>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</si>
  <si>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</si>
  <si>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</si>
  <si>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</si>
  <si>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</si>
  <si>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</si>
  <si>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</si>
  <si>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</si>
  <si>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</si>
  <si>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</si>
  <si>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</si>
  <si>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</si>
  <si>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</si>
  <si>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</si>
  <si>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</si>
  <si>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</si>
  <si>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</si>
  <si>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</si>
  <si>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</si>
  <si>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</si>
  <si>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</si>
  <si>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</si>
  <si>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</si>
  <si>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</si>
  <si>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</si>
  <si>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</si>
  <si>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</si>
  <si>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</si>
  <si>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</si>
  <si>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</si>
  <si>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</si>
  <si>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</si>
  <si>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</si>
  <si>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</si>
  <si>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</si>
  <si>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</si>
  <si>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</si>
  <si>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</si>
  <si>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</si>
  <si>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</si>
  <si>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</si>
  <si>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</si>
  <si>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</si>
  <si>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</si>
  <si>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</si>
  <si>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</si>
  <si>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</si>
  <si>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</si>
  <si>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</si>
  <si>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</si>
  <si>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</si>
  <si>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</si>
  <si>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</si>
  <si>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</si>
  <si>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</si>
  <si>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</si>
  <si>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</si>
  <si>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</si>
  <si>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</si>
  <si>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</si>
  <si>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</si>
  <si>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</si>
  <si>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</si>
  <si>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</si>
  <si>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</si>
  <si>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</si>
  <si>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</si>
  <si>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</si>
  <si>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</si>
  <si>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</si>
  <si>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</si>
  <si>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</si>
  <si>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</si>
  <si>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</si>
  <si>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</si>
  <si>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</si>
  <si>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</si>
  <si>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</si>
  <si>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</si>
  <si>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</si>
  <si>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</si>
  <si>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</si>
  <si>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</si>
  <si>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</si>
  <si>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</si>
  <si>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</si>
  <si>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</si>
  <si>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</si>
  <si>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</si>
  <si>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</si>
  <si>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</si>
  <si>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</si>
  <si>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</si>
  <si>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</si>
  <si>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</si>
  <si>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</si>
  <si>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</si>
  <si>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</si>
  <si>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</si>
  <si>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</si>
  <si>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</si>
  <si>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</si>
  <si>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</si>
  <si>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</si>
  <si>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</si>
  <si>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</si>
  <si>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</si>
  <si>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</si>
  <si>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</si>
  <si>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</si>
  <si>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</si>
  <si>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</si>
  <si>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</si>
  <si>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</si>
  <si>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</si>
  <si>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</si>
  <si>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</si>
  <si>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</si>
  <si>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</si>
  <si>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</si>
  <si>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</si>
  <si>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</si>
  <si>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</si>
  <si>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</si>
  <si>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</si>
  <si>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</si>
  <si>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</si>
  <si>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</si>
  <si>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</si>
  <si>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</si>
  <si>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</si>
  <si>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</si>
  <si>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</si>
  <si>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</si>
  <si>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</si>
  <si>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</si>
  <si>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</si>
  <si>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</si>
  <si>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</si>
  <si>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</si>
  <si>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</si>
  <si>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</si>
  <si>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</si>
  <si>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</si>
  <si>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</si>
  <si>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</si>
  <si>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</si>
  <si>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</si>
  <si>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</si>
  <si>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</si>
  <si>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</si>
  <si>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</si>
  <si>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</si>
  <si>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</si>
  <si>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</si>
  <si>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</si>
  <si>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</si>
  <si>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</si>
  <si>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</si>
  <si>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</si>
  <si>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</si>
  <si>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</si>
  <si>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</si>
  <si>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</si>
  <si>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</si>
  <si>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</si>
  <si>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</si>
  <si>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</si>
  <si>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</si>
  <si>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</si>
  <si>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</si>
  <si>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</si>
  <si>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</si>
  <si>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</si>
  <si>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</si>
  <si>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</si>
  <si>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</si>
  <si>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</si>
  <si>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</si>
  <si>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</si>
  <si>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</si>
  <si>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</si>
  <si>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</si>
  <si>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</si>
  <si>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</si>
  <si>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</si>
  <si>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</si>
  <si>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</si>
  <si>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</si>
  <si>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</si>
  <si>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</si>
  <si>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</si>
  <si>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</si>
  <si>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</si>
  <si>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</si>
  <si>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</si>
  <si>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</si>
  <si>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</si>
  <si>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</si>
  <si>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</si>
  <si>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</si>
  <si>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</si>
  <si>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</si>
  <si>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</si>
  <si>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</si>
  <si>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</si>
  <si>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</si>
  <si>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</si>
  <si>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</si>
  <si>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</si>
  <si>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</si>
  <si>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</si>
  <si>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</si>
  <si>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</si>
  <si>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</si>
  <si>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</si>
  <si>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</si>
  <si>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</si>
  <si>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</si>
  <si>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</si>
  <si>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</si>
  <si>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</si>
  <si>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</si>
  <si>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</si>
  <si>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</si>
  <si>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</si>
  <si>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</si>
  <si>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</si>
  <si>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</si>
  <si>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</si>
  <si>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</si>
  <si>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</si>
  <si>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</si>
  <si>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</si>
  <si>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</si>
  <si>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</si>
  <si>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</si>
  <si>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</si>
  <si>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</si>
  <si>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</si>
  <si>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</si>
  <si>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</si>
  <si>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</si>
  <si>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</si>
  <si>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</si>
  <si>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</si>
  <si>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</si>
  <si>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</si>
  <si>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</si>
  <si>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</si>
  <si>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</si>
  <si>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</si>
  <si>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</si>
  <si>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</si>
  <si>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</si>
  <si>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</si>
  <si>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</si>
  <si>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</si>
  <si>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</si>
  <si>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</si>
  <si>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</si>
  <si>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</si>
  <si>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</si>
  <si>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</si>
  <si>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</si>
  <si>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</si>
  <si>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</si>
  <si>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</si>
  <si>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</si>
  <si>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</si>
  <si>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</si>
  <si>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</si>
  <si>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</si>
  <si>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</si>
  <si>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</si>
  <si>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</si>
  <si>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</si>
  <si>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</si>
  <si>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</si>
  <si>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</si>
  <si>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</si>
  <si>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</si>
  <si>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</si>
  <si>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</si>
  <si>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</si>
  <si>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</si>
  <si>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</si>
  <si>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</si>
  <si>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</si>
  <si>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</si>
  <si>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</si>
  <si>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</si>
  <si>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</si>
  <si>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</si>
  <si>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</si>
  <si>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</si>
  <si>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</si>
  <si>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</si>
  <si>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</si>
  <si>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</si>
  <si>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</si>
  <si>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</si>
  <si>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</si>
  <si>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</si>
  <si>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</si>
  <si>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</si>
  <si>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</si>
  <si>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</si>
  <si>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</si>
  <si>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</si>
  <si>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</si>
  <si>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</si>
  <si>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</si>
  <si>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</si>
  <si>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</si>
  <si>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</si>
  <si>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</si>
  <si>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</si>
  <si>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</si>
  <si>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</si>
  <si>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</si>
  <si>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</si>
  <si>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</si>
  <si>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</si>
  <si>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</si>
  <si>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</si>
  <si>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</si>
  <si>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</si>
  <si>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</si>
  <si>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</si>
  <si>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</si>
  <si>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</si>
  <si>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</si>
  <si>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</si>
  <si>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</si>
  <si>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</si>
  <si>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</si>
  <si>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</si>
  <si>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</si>
  <si>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</si>
  <si>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</si>
  <si>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</si>
  <si>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</si>
  <si>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</si>
  <si>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</si>
  <si>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</si>
  <si>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</si>
  <si>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</si>
  <si>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</si>
  <si>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</si>
  <si>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</si>
  <si>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</si>
  <si>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</si>
  <si>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</si>
  <si>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</si>
  <si>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</si>
  <si>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</si>
  <si>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</si>
  <si>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</si>
  <si>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</si>
  <si>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</si>
  <si>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</si>
  <si>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</si>
  <si>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</si>
  <si>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</si>
  <si>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</si>
  <si>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</si>
  <si>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</si>
  <si>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</si>
  <si>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</si>
  <si>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</si>
  <si>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</si>
  <si>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</si>
  <si>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</si>
  <si>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</si>
  <si>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</si>
  <si>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</si>
  <si>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</si>
  <si>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</si>
  <si>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</si>
  <si>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</si>
  <si>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</si>
  <si>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</si>
  <si>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</si>
  <si>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</si>
  <si>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</si>
  <si>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</si>
  <si>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</si>
  <si>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</si>
  <si>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</si>
  <si>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</si>
  <si>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</si>
  <si>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</si>
  <si>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</si>
  <si>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</si>
  <si>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</si>
  <si>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</si>
  <si>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</si>
  <si>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</si>
  <si>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</si>
  <si>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</si>
  <si>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</si>
  <si>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</si>
  <si>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</si>
  <si>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</si>
  <si>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</si>
  <si>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</si>
  <si>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</si>
  <si>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</si>
  <si>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</si>
  <si>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</si>
  <si>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</si>
  <si>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</si>
  <si>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</si>
  <si>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</si>
  <si>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</si>
  <si>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</si>
  <si>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</si>
  <si>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</si>
  <si>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</si>
  <si>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</si>
  <si>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</si>
  <si>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</si>
  <si>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</si>
  <si>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</si>
  <si>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</si>
  <si>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</si>
  <si>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</si>
  <si>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</si>
  <si>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</si>
  <si>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</si>
  <si>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</si>
  <si>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</si>
  <si>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</si>
  <si>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</si>
  <si>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</si>
  <si>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</si>
  <si>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</si>
  <si>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</si>
  <si>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</si>
  <si>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</si>
  <si>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</si>
  <si>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</si>
  <si>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</si>
  <si>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</si>
  <si>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</si>
  <si>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</si>
  <si>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</si>
  <si>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</si>
  <si>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</si>
  <si>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</si>
  <si>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</si>
  <si>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</si>
  <si>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</si>
  <si>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</si>
  <si>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</si>
  <si>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</si>
  <si>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</si>
  <si>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</si>
  <si>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</si>
  <si>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</si>
  <si>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</si>
  <si>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</si>
  <si>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</si>
  <si>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</si>
  <si>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</si>
  <si>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</si>
  <si>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</si>
  <si>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</si>
  <si>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</si>
  <si>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</si>
  <si>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</si>
  <si>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</si>
  <si>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</si>
  <si>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</si>
  <si>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</si>
  <si>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</si>
  <si>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</si>
  <si>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</si>
  <si>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</si>
  <si>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</si>
  <si>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</si>
  <si>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</si>
  <si>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</si>
  <si>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</si>
  <si>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</si>
  <si>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</si>
  <si>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</si>
  <si>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</si>
  <si>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</si>
  <si>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</si>
  <si>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</si>
  <si>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</si>
  <si>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</si>
  <si>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</si>
  <si>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</si>
  <si>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</si>
  <si>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</si>
  <si>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</si>
  <si>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</si>
  <si>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</si>
  <si>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</si>
  <si>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</si>
  <si>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</si>
  <si>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</si>
  <si>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</si>
  <si>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</si>
  <si>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</si>
  <si>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</si>
  <si>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</si>
  <si>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</si>
  <si>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</si>
  <si>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</si>
  <si>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</si>
  <si>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</si>
  <si>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</si>
  <si>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</si>
  <si>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</si>
  <si>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</si>
  <si>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</si>
  <si>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</si>
  <si>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</si>
  <si>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</si>
  <si>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</si>
  <si>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</si>
  <si>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</si>
  <si>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</si>
  <si>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</si>
  <si>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</si>
  <si>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</si>
  <si>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</si>
  <si>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</si>
  <si>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</si>
  <si>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</si>
  <si>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</si>
  <si>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</si>
  <si>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</si>
  <si>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</si>
  <si>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</si>
  <si>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</si>
  <si>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</si>
  <si>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</si>
  <si>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</si>
  <si>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</si>
  <si>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</si>
  <si>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</si>
  <si>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</si>
  <si>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</si>
  <si>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</si>
  <si>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</si>
  <si>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</si>
  <si>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</si>
  <si>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</si>
  <si>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</si>
  <si>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</si>
  <si>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</si>
  <si>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</si>
  <si>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</si>
  <si>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</si>
  <si>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</si>
  <si>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</si>
  <si>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</si>
  <si>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</si>
  <si>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</si>
  <si>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</si>
  <si>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</si>
  <si>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</si>
  <si>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</si>
  <si>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</si>
  <si>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</si>
  <si>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</si>
  <si>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</si>
  <si>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</si>
  <si>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</si>
  <si>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</si>
  <si>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</si>
  <si>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</si>
  <si>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</si>
  <si>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</si>
  <si>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</si>
  <si>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</si>
  <si>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</si>
  <si>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</si>
  <si>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</si>
  <si>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</si>
  <si>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</si>
  <si>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</si>
  <si>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</si>
  <si>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</si>
  <si>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</si>
  <si>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</si>
  <si>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</si>
  <si>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</si>
  <si>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</si>
  <si>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</si>
  <si>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</si>
  <si>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</si>
  <si>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</si>
  <si>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</si>
  <si>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</si>
  <si>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</si>
  <si>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</si>
  <si>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</si>
  <si>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</si>
  <si>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</si>
  <si>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</si>
  <si>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</si>
  <si>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</si>
  <si>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</si>
  <si>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</si>
  <si>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</si>
  <si>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</si>
  <si>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</si>
  <si>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</si>
  <si>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</si>
  <si>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</si>
  <si>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</si>
  <si>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</si>
  <si>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</si>
  <si>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</si>
  <si>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</si>
  <si>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</si>
  <si>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</si>
  <si>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</si>
  <si>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</si>
  <si>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</si>
  <si>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</si>
  <si>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</si>
  <si>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</si>
  <si>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</si>
  <si>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</si>
  <si>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</si>
  <si>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</si>
  <si>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</si>
  <si>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</si>
  <si>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</si>
  <si>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</si>
  <si>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</si>
  <si>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</si>
  <si>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</si>
  <si>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</si>
  <si>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</si>
  <si>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</si>
  <si>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</si>
  <si>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</si>
  <si>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</si>
  <si>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</si>
  <si>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</si>
  <si>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</si>
  <si>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</si>
  <si>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</si>
  <si>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</si>
  <si>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</si>
  <si>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</si>
  <si>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</si>
  <si>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</si>
  <si>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</si>
  <si>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</si>
  <si>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</si>
  <si>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</si>
  <si>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</si>
  <si>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</si>
  <si>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</si>
  <si>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</si>
  <si>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</si>
  <si>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</si>
  <si>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</si>
  <si>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</si>
  <si>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</si>
  <si>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</si>
  <si>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</si>
  <si>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</si>
  <si>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</si>
  <si>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</si>
  <si>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</si>
  <si>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</si>
  <si>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</si>
  <si>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</si>
  <si>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</si>
  <si>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</si>
  <si>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</si>
  <si>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</si>
  <si>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</si>
  <si>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</si>
  <si>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</si>
  <si>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</si>
  <si>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</si>
  <si>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</si>
  <si>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</si>
  <si>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</si>
  <si>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</si>
  <si>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</si>
  <si>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</si>
  <si>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</si>
  <si>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</si>
  <si>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</si>
  <si>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</si>
  <si>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</si>
  <si>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</si>
  <si>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</si>
  <si>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</si>
  <si>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</si>
  <si>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</si>
  <si>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</si>
  <si>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</si>
  <si>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</si>
  <si>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</si>
  <si>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</si>
  <si>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</si>
  <si>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</si>
  <si>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</si>
  <si>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</si>
  <si>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</si>
  <si>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</si>
  <si>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</si>
  <si>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</si>
  <si>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</si>
  <si>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</si>
  <si>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</si>
  <si>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</si>
  <si>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</si>
  <si>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</si>
  <si>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</si>
  <si>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</si>
  <si>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</si>
  <si>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</si>
  <si>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</si>
  <si>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</si>
  <si>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</si>
  <si>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</si>
  <si>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</si>
  <si>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</si>
  <si>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</si>
  <si>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</si>
  <si>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</si>
  <si>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</si>
  <si>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</si>
  <si>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</si>
  <si>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</si>
  <si>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</si>
  <si>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</si>
  <si>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</si>
  <si>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</si>
  <si>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</si>
  <si>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</si>
  <si>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</si>
  <si>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</si>
  <si>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</si>
  <si>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</si>
  <si>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</si>
  <si>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</si>
  <si>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</si>
  <si>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</si>
  <si>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</si>
  <si>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</si>
  <si>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</si>
  <si>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</si>
  <si>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</si>
  <si>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</si>
  <si>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</si>
  <si>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</si>
  <si>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</si>
  <si>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</si>
  <si>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</si>
  <si>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</si>
  <si>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</si>
  <si>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</si>
  <si>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</si>
  <si>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</si>
  <si>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</si>
  <si>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</si>
  <si>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</si>
  <si>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</si>
  <si>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</si>
  <si>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</si>
  <si>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</si>
  <si>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</si>
  <si>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</si>
  <si>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</si>
  <si>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</si>
  <si>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</si>
  <si>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</si>
  <si>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</si>
  <si>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</si>
  <si>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</si>
  <si>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</si>
  <si>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</si>
  <si>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</si>
  <si>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</si>
  <si>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</si>
  <si>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</si>
  <si>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</si>
  <si>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</si>
  <si>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</si>
  <si>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</si>
  <si>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</si>
  <si>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</si>
  <si>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</si>
  <si>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</si>
  <si>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</si>
  <si>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</si>
  <si>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</si>
  <si>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</si>
  <si>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</si>
  <si>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</si>
  <si>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</si>
  <si>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</si>
  <si>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</si>
  <si>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</si>
  <si>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</si>
  <si>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</si>
  <si>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</si>
  <si>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</si>
  <si>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</si>
  <si>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</si>
  <si>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</si>
  <si>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</si>
  <si>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</si>
  <si>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</si>
  <si>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</si>
  <si>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</si>
  <si>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</si>
  <si>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</si>
  <si>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</si>
  <si>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</si>
  <si>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</si>
  <si>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</si>
  <si>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</si>
  <si>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</si>
  <si>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</si>
  <si>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</si>
  <si>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</si>
  <si>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</si>
  <si>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</si>
  <si>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</si>
  <si>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</si>
  <si>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</si>
  <si>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</si>
  <si>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</si>
  <si>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</si>
  <si>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</si>
  <si>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</si>
  <si>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</si>
  <si>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</si>
  <si>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</si>
  <si>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</si>
  <si>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</si>
  <si>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</si>
  <si>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</si>
  <si>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</si>
  <si>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</si>
  <si>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</si>
  <si>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</si>
  <si>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</si>
  <si>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</si>
  <si>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</si>
  <si>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</si>
  <si>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</si>
  <si>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</si>
  <si>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</si>
  <si>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</si>
  <si>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</si>
  <si>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</si>
  <si>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</si>
  <si>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</si>
  <si>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</si>
  <si>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</si>
  <si>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</si>
  <si>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</si>
  <si>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</si>
  <si>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</si>
  <si>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</si>
  <si>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</si>
  <si>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</si>
  <si>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</si>
  <si>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</si>
  <si>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</si>
  <si>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</si>
  <si>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</si>
  <si>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</si>
  <si>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</si>
  <si>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</si>
  <si>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</si>
  <si>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</si>
  <si>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</si>
  <si>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</si>
  <si>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</si>
  <si>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</si>
  <si>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</si>
  <si>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</si>
  <si>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</si>
  <si>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</si>
  <si>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</si>
  <si>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</si>
  <si>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</si>
  <si>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</si>
  <si>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</si>
  <si>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</si>
  <si>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</si>
  <si>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</si>
  <si>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</si>
  <si>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</si>
  <si>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</si>
  <si>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</si>
  <si>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</si>
  <si>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</si>
  <si>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</si>
  <si>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</si>
  <si>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</si>
  <si>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</si>
  <si>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</si>
  <si>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</si>
  <si>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</si>
  <si>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</si>
  <si>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</si>
  <si>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</si>
  <si>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</si>
  <si>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</si>
  <si>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</si>
  <si>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</si>
  <si>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</si>
  <si>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</si>
  <si>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</si>
  <si>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</si>
  <si>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</si>
  <si>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</si>
  <si>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</si>
  <si>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</si>
  <si>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</si>
  <si>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</si>
  <si>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</si>
  <si>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</si>
  <si>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</si>
  <si>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</si>
  <si>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</si>
  <si>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</si>
  <si>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</si>
  <si>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</si>
  <si>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</si>
  <si>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</si>
  <si>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</si>
  <si>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</si>
  <si>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</si>
  <si>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</si>
  <si>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</si>
  <si>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</si>
  <si>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</si>
  <si>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</si>
  <si>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</si>
  <si>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</si>
  <si>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</si>
  <si>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</si>
  <si>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</si>
  <si>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</si>
  <si>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</si>
  <si>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</si>
  <si>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</si>
  <si>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</si>
  <si>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</si>
  <si>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</si>
  <si>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</si>
  <si>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</si>
  <si>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</si>
  <si>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</si>
  <si>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</si>
  <si>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</si>
  <si>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</si>
  <si>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</si>
  <si>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</si>
  <si>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</si>
  <si>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</si>
  <si>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</si>
  <si>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</si>
  <si>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</si>
  <si>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</si>
  <si>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</si>
  <si>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</si>
  <si>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</si>
  <si>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</si>
  <si>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</si>
  <si>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</si>
  <si>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</si>
  <si>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</si>
  <si>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</si>
  <si>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</si>
  <si>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</si>
  <si>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</si>
  <si>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</si>
  <si>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</si>
  <si>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</si>
  <si>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</si>
  <si>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</si>
  <si>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</si>
  <si>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</si>
  <si>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</si>
  <si>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</si>
  <si>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</si>
  <si>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</si>
  <si>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</si>
  <si>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</si>
  <si>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</si>
  <si>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</si>
  <si>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</si>
  <si>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</si>
  <si>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</si>
  <si>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</si>
  <si>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</si>
  <si>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</si>
  <si>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</si>
  <si>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</si>
  <si>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</si>
  <si>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</si>
  <si>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</si>
  <si>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</si>
  <si>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</si>
  <si>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</si>
  <si>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</si>
  <si>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</si>
  <si>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</si>
  <si>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</si>
  <si>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</si>
  <si>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</si>
  <si>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</si>
  <si>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</si>
  <si>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</si>
  <si>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</si>
  <si>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</si>
  <si>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</si>
  <si>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</si>
  <si>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</si>
  <si>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</si>
  <si>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</si>
  <si>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</si>
  <si>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</si>
  <si>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</si>
  <si>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</si>
  <si>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</si>
  <si>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</si>
  <si>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</si>
  <si>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</si>
  <si>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</si>
  <si>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</si>
  <si>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</si>
  <si>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</si>
  <si>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</si>
  <si>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</si>
  <si>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</si>
  <si>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</si>
  <si>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</si>
  <si>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</si>
  <si>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</si>
  <si>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</si>
  <si>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</si>
  <si>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</si>
  <si>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 xml:space="preserve">MAGdis - </t>
  </si>
  <si>
    <t>Integrirani čvor za magnetsko bežično praćenje prostornih pomaka geotehničkih konstrukcija</t>
  </si>
  <si>
    <t>20.03.2024.</t>
  </si>
  <si>
    <t>DRŽAVNI PRORAČUN</t>
  </si>
  <si>
    <t>recEPS</t>
  </si>
  <si>
    <t>01.01.2024.</t>
  </si>
  <si>
    <t>30.06.2026.</t>
  </si>
  <si>
    <t>Razvoj inovativne izolacijske ploče sa značajnim udjelom reciklata za podno grijanje i hlađenje</t>
  </si>
  <si>
    <t>URITMIS</t>
  </si>
  <si>
    <t>Sustav prediktivnog održavanja tramvajskih kolosijeka zasnovan na praćenju vibro-akustičkih svojstava</t>
  </si>
  <si>
    <t>01.07.2023.</t>
  </si>
  <si>
    <t>ASCCENT</t>
  </si>
  <si>
    <t>Active storage of captured CO2 in net zero construction products</t>
  </si>
  <si>
    <t>01.06.2024.</t>
  </si>
  <si>
    <t>01.06.2022.</t>
  </si>
  <si>
    <t>1837 SVEUČILIŠTE U ZAGREBU - GRAĐEVINSKI FAKULTET</t>
  </si>
  <si>
    <t>52209 HRVATSKA ZAKLADA ZA ZNANOST</t>
  </si>
  <si>
    <t>ZAGREB 06.11.2024</t>
  </si>
  <si>
    <t>NATALIJA VIHER</t>
  </si>
  <si>
    <t>natasav@grad.hr</t>
  </si>
  <si>
    <t>A. 4. RASHODI PREMA FUNKCIJSKOJ KLASIFIKACIJI</t>
  </si>
  <si>
    <t>BROJČANA OZNAKA</t>
  </si>
  <si>
    <t>NAZIV FUNKCIJSKE KLASIFIKACIJE</t>
  </si>
  <si>
    <t>UKUPNI RASHODI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</si>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</sst>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  <family val="2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5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  <xf numFmtId="0" fontId="106" fillId="0" borderId="0" applyNumberFormat="0" applyFill="0" applyBorder="0" applyAlignment="0" applyProtection="0"/>
  </cellStyleXfs>
  <cellXfs count="319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2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71" fillId="20" borderId="6" xfId="2" applyFont="1" applyFill="1" applyBorder="1" applyAlignment="1">
      <alignment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0" fontId="74" fillId="0" borderId="0" xfId="0" applyFont="1" applyAlignment="1">
      <alignment horizontal="right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58" fillId="0" borderId="6" xfId="110" quotePrefix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07" fillId="0" borderId="6" xfId="0" applyNumberFormat="1" applyFont="1" applyBorder="1" applyAlignment="1">
      <alignment horizontal="center" vertical="center"/>
    </xf>
    <xf numFmtId="4" fontId="107" fillId="0" borderId="6" xfId="0" applyNumberFormat="1" applyFont="1" applyBorder="1" applyAlignment="1">
      <alignment horizontal="center"/>
    </xf>
    <xf numFmtId="4" fontId="107" fillId="0" borderId="0" xfId="0" applyNumberFormat="1" applyFont="1" applyAlignment="1">
      <alignment horizontal="center" vertical="center"/>
    </xf>
    <xf numFmtId="0" fontId="50" fillId="0" borderId="0" xfId="2" applyFont="1" applyAlignment="1">
      <alignment vertical="center" wrapText="1"/>
    </xf>
    <xf numFmtId="0" fontId="15" fillId="0" borderId="0" xfId="2" applyFont="1"/>
    <xf numFmtId="0" fontId="14" fillId="0" borderId="0" xfId="2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8" fillId="13" borderId="6" xfId="6" applyFont="1" applyFill="1" applyBorder="1" applyAlignment="1">
      <alignment horizontal="center" vertical="center" wrapText="1"/>
    </xf>
    <xf numFmtId="3" fontId="18" fillId="13" borderId="6" xfId="6" applyNumberFormat="1" applyFont="1" applyFill="1" applyBorder="1" applyAlignment="1">
      <alignment horizontal="right" vertical="center" wrapText="1"/>
    </xf>
    <xf numFmtId="0" fontId="11" fillId="0" borderId="6" xfId="6" applyFont="1" applyBorder="1" applyAlignment="1">
      <alignment horizontal="center" vertical="center" wrapText="1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18" fillId="13" borderId="6" xfId="6" applyNumberFormat="1" applyFont="1" applyFill="1" applyBorder="1" applyAlignment="1">
      <alignment vertical="center" wrapText="1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106" fillId="0" borderId="20" xfId="144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5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Hyperlink" xfId="144" builtinId="8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oint\Desktop\IZVJE&#352;TAJI\PRIMJERof%20Privitak%201a%20-%20Prijedlog%20financijskog%20plana_2025-2027_22.10_.xlsx" TargetMode="External"/><Relationship Id="rId1" Type="http://schemas.openxmlformats.org/officeDocument/2006/relationships/externalLinkPath" Target="/Users/point/Desktop/IZVJE&#352;TAJI/PRIMJERof%20Privitak%201a%20-%20Prijedlog%20financijskog%20plana_2025-2027_22.1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ĆI DIO"/>
      <sheetName val="Unos prihoda i primitaka"/>
      <sheetName val="Unos rashoda i izdataka"/>
      <sheetName val="Unos rashoda P4"/>
      <sheetName val="Unos prijenosa"/>
      <sheetName val="A.1 PRIHODI I RASHODI EK"/>
      <sheetName val="A.2 PRIHODI I RASHODI IF"/>
      <sheetName val="A.3 RASHODI FUNK"/>
      <sheetName val="B.1 RAČUN FINANC EK"/>
      <sheetName val="B.2 RAČUN FINANC IF"/>
      <sheetName val="AKT"/>
      <sheetName val="p4"/>
      <sheetName val="prihodi"/>
      <sheetName val="KORISNICI DP"/>
    </sheetNames>
    <sheetDataSet>
      <sheetData sheetId="0">
        <row r="1">
          <cell r="C1" t="str">
            <v>odaberite 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tasav@grad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opLeftCell="A7" zoomScale="80" zoomScaleNormal="80" workbookViewId="0">
      <selection activeCell="E19" sqref="E19"/>
    </sheetView>
  </sheetViews>
  <sheetFormatPr defaultColWidth="0" defaultRowHeight="15" zeroHeight="1"/>
  <cols>
    <col min="1" max="1" width="7.5703125" style="44" customWidth="1"/>
    <col min="2" max="2" width="36.140625" style="44" bestFit="1" customWidth="1"/>
    <col min="3" max="4" width="19.5703125" style="44" customWidth="1"/>
    <col min="5" max="5" width="21.42578125" style="44" customWidth="1"/>
    <col min="6" max="6" width="21.140625" style="44" customWidth="1"/>
    <col min="7" max="7" width="21.7109375" style="44" customWidth="1"/>
    <col min="8" max="8" width="11.85546875" style="44" customWidth="1"/>
    <col min="9" max="9" width="3.140625" style="44" hidden="1" customWidth="1"/>
    <col min="10" max="10" width="3.7109375" style="44" hidden="1" customWidth="1"/>
    <col min="11" max="11" width="4.7109375" style="44" hidden="1" customWidth="1"/>
    <col min="12" max="12" width="2.140625" style="44" hidden="1" customWidth="1"/>
    <col min="13" max="13" width="7.42578125" style="44" hidden="1" customWidth="1"/>
    <col min="14" max="14" width="80.140625" style="44" hidden="1" customWidth="1"/>
    <col min="15" max="15" width="7.7109375" style="44" hidden="1" customWidth="1"/>
    <col min="16" max="16" width="84.85546875" style="44" hidden="1" customWidth="1"/>
    <col min="17" max="17" width="33.5703125" style="44" hidden="1" customWidth="1"/>
    <col min="18" max="18" width="50.140625" style="44" hidden="1" customWidth="1"/>
    <col min="19" max="19" width="39.140625" style="44" hidden="1" customWidth="1"/>
    <col min="20" max="20" width="14.42578125" style="44" hidden="1" customWidth="1"/>
    <col min="21" max="21" width="15.5703125" style="44" hidden="1" customWidth="1"/>
    <col min="22" max="22" width="49.28515625" style="44" hidden="1" customWidth="1"/>
    <col min="23" max="23" width="7.42578125" style="44" hidden="1" customWidth="1"/>
    <col min="24" max="28" width="11.42578125" style="44" hidden="1" customWidth="1"/>
    <col min="29" max="16383" width="0" style="44" hidden="1"/>
    <col min="16384" max="16384" width="0" style="44" hidden="1" customWidth="1"/>
  </cols>
  <sheetData>
    <row r="1" spans="1:28" ht="36.75" customHeight="1" thickBot="1">
      <c r="A1" s="45"/>
      <c r="B1" s="186" t="s">
        <v>253</v>
      </c>
      <c r="C1" s="291" t="s">
        <v>6572</v>
      </c>
      <c r="D1" s="292"/>
      <c r="E1" s="292"/>
      <c r="F1" s="292"/>
      <c r="G1" s="293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16.5" thickBot="1">
      <c r="A2" s="45"/>
      <c r="B2" s="187" t="s">
        <v>0</v>
      </c>
      <c r="C2" s="294" t="s">
        <v>6574</v>
      </c>
      <c r="D2" s="295"/>
      <c r="E2" s="295"/>
      <c r="F2" s="295"/>
      <c r="G2" s="296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6.5" thickBot="1">
      <c r="A3" s="46"/>
      <c r="B3" s="187" t="s">
        <v>1</v>
      </c>
      <c r="C3" s="294" t="s">
        <v>6575</v>
      </c>
      <c r="D3" s="295"/>
      <c r="E3" s="295"/>
      <c r="F3" s="295"/>
      <c r="G3" s="296"/>
      <c r="H3" s="45"/>
      <c r="I3" s="45"/>
      <c r="J3" s="45"/>
      <c r="K3" s="45"/>
      <c r="L3" s="45"/>
      <c r="M3" s="47" t="s">
        <v>256</v>
      </c>
      <c r="N3" s="47" t="s">
        <v>620</v>
      </c>
      <c r="O3" s="47" t="s">
        <v>257</v>
      </c>
      <c r="P3" s="47" t="s">
        <v>258</v>
      </c>
      <c r="Q3" s="47" t="s">
        <v>259</v>
      </c>
      <c r="R3" s="47" t="s">
        <v>260</v>
      </c>
      <c r="S3" s="47" t="s">
        <v>261</v>
      </c>
      <c r="T3" s="47" t="s">
        <v>262</v>
      </c>
      <c r="U3" s="47" t="s">
        <v>263</v>
      </c>
      <c r="V3" s="47" t="s">
        <v>618</v>
      </c>
      <c r="W3" s="48" t="s">
        <v>199</v>
      </c>
      <c r="X3" s="45"/>
      <c r="Y3" s="45"/>
      <c r="Z3" s="45"/>
      <c r="AA3" s="45"/>
      <c r="AB3" s="45"/>
    </row>
    <row r="4" spans="1:28" ht="16.5" thickBot="1">
      <c r="A4" s="49"/>
      <c r="B4" s="187" t="s">
        <v>2</v>
      </c>
      <c r="C4" s="294">
        <v>4690862</v>
      </c>
      <c r="D4" s="295"/>
      <c r="E4" s="295"/>
      <c r="F4" s="295"/>
      <c r="G4" s="296"/>
      <c r="H4" s="45"/>
      <c r="I4" s="45"/>
      <c r="J4" s="45"/>
      <c r="K4" s="45"/>
      <c r="L4" s="45"/>
      <c r="M4" s="44">
        <v>0</v>
      </c>
      <c r="N4" s="44" t="s">
        <v>621</v>
      </c>
      <c r="V4" s="44" t="s">
        <v>641</v>
      </c>
      <c r="W4" s="44" t="s">
        <v>641</v>
      </c>
      <c r="X4" s="45"/>
      <c r="Y4" s="45"/>
      <c r="Z4" s="45"/>
      <c r="AA4" s="45"/>
      <c r="AB4" s="45"/>
    </row>
    <row r="5" spans="1:28" ht="16.5" thickBot="1">
      <c r="A5" s="49"/>
      <c r="B5" s="187" t="s">
        <v>252</v>
      </c>
      <c r="C5" s="297" t="s">
        <v>6576</v>
      </c>
      <c r="D5" s="295"/>
      <c r="E5" s="295"/>
      <c r="F5" s="295"/>
      <c r="G5" s="296"/>
      <c r="H5" s="45"/>
      <c r="I5" s="45"/>
      <c r="J5" s="45"/>
      <c r="K5" s="45"/>
      <c r="L5" s="45"/>
      <c r="M5" s="96">
        <f t="shared" ref="M5:M71" si="0">+M4+1</f>
        <v>1</v>
      </c>
      <c r="N5" s="94" t="str">
        <f t="shared" ref="N5:N36" si="1">O5&amp;" "&amp;P5</f>
        <v>1222 MINISTARSTVO ZNANOSTI, OBRAZOVANJA I MLADIH</v>
      </c>
      <c r="O5" s="94">
        <v>1222</v>
      </c>
      <c r="P5" s="97" t="s">
        <v>3667</v>
      </c>
      <c r="Q5" s="98"/>
      <c r="R5" s="99" t="s">
        <v>264</v>
      </c>
      <c r="S5" s="97" t="s">
        <v>265</v>
      </c>
      <c r="T5" s="95">
        <v>3271030</v>
      </c>
      <c r="U5" s="91" t="s">
        <v>1217</v>
      </c>
      <c r="V5" s="92" t="s">
        <v>953</v>
      </c>
      <c r="W5" s="93" t="s">
        <v>742</v>
      </c>
      <c r="X5" s="45"/>
      <c r="Y5" s="45"/>
      <c r="Z5" s="45"/>
      <c r="AA5" s="45"/>
      <c r="AB5" s="45"/>
    </row>
    <row r="6" spans="1:28" ht="15.75">
      <c r="A6" s="49"/>
      <c r="B6" s="49"/>
      <c r="C6" s="49"/>
      <c r="D6" s="49"/>
      <c r="E6" s="45"/>
      <c r="F6" s="45"/>
      <c r="G6" s="45"/>
      <c r="H6" s="45"/>
      <c r="I6" s="45"/>
      <c r="J6" s="45"/>
      <c r="K6" s="45"/>
      <c r="L6" s="45"/>
      <c r="M6" s="96">
        <f t="shared" si="0"/>
        <v>2</v>
      </c>
      <c r="N6" s="94" t="str">
        <f t="shared" si="1"/>
        <v>1757 SVEUČILIŠTE U ZAGREBU - FAKULTET ELEKTROTEHNIKE I RAČUNARSTVA</v>
      </c>
      <c r="O6" s="94">
        <v>1757</v>
      </c>
      <c r="P6" s="97" t="s">
        <v>406</v>
      </c>
      <c r="Q6" s="98" t="s">
        <v>387</v>
      </c>
      <c r="R6" s="99" t="s">
        <v>407</v>
      </c>
      <c r="S6" s="97" t="s">
        <v>265</v>
      </c>
      <c r="T6" s="95">
        <v>3276643</v>
      </c>
      <c r="U6" s="91" t="s">
        <v>408</v>
      </c>
      <c r="V6" s="92" t="s">
        <v>43</v>
      </c>
      <c r="W6" s="93" t="s">
        <v>42</v>
      </c>
      <c r="X6" s="45"/>
      <c r="Y6" s="45"/>
      <c r="Z6" s="45"/>
      <c r="AA6" s="45"/>
      <c r="AB6" s="45"/>
    </row>
    <row r="7" spans="1:28" s="189" customFormat="1" ht="28.5" customHeight="1">
      <c r="B7" s="300" t="s">
        <v>3627</v>
      </c>
      <c r="C7" s="300"/>
      <c r="D7" s="300"/>
      <c r="E7" s="301"/>
      <c r="F7" s="301"/>
      <c r="G7" s="301"/>
      <c r="H7" s="190"/>
      <c r="I7" s="190"/>
      <c r="J7" s="190"/>
      <c r="K7" s="190"/>
      <c r="L7" s="190"/>
      <c r="M7" s="96">
        <f t="shared" si="0"/>
        <v>3</v>
      </c>
      <c r="N7" s="94" t="str">
        <f t="shared" si="1"/>
        <v>1781 SVEUČILIŠTE U ZAGREBU - PRIRODOSLOVNO-MATEMATIČKI FAKULTET</v>
      </c>
      <c r="O7" s="94">
        <v>1781</v>
      </c>
      <c r="P7" s="97" t="s">
        <v>459</v>
      </c>
      <c r="Q7" s="98" t="s">
        <v>387</v>
      </c>
      <c r="R7" s="99" t="s">
        <v>460</v>
      </c>
      <c r="S7" s="97" t="s">
        <v>265</v>
      </c>
      <c r="T7" s="95">
        <v>3270149</v>
      </c>
      <c r="U7" s="91" t="s">
        <v>461</v>
      </c>
      <c r="V7" s="92" t="s">
        <v>43</v>
      </c>
      <c r="W7" s="93" t="s">
        <v>42</v>
      </c>
      <c r="X7" s="190"/>
      <c r="Y7" s="190"/>
      <c r="Z7" s="190"/>
      <c r="AA7" s="190"/>
      <c r="AB7" s="190"/>
    </row>
    <row r="8" spans="1:28" s="189" customFormat="1" ht="12" customHeight="1">
      <c r="B8" s="146"/>
      <c r="C8" s="146"/>
      <c r="D8" s="146"/>
      <c r="H8" s="190"/>
      <c r="I8" s="190"/>
      <c r="J8" s="190"/>
      <c r="K8" s="190"/>
      <c r="L8" s="190"/>
      <c r="M8" s="96">
        <f t="shared" si="0"/>
        <v>4</v>
      </c>
      <c r="N8" s="94" t="str">
        <f t="shared" si="1"/>
        <v>1790 SVEUČILIŠTE U ZAGREBU - FAKULTET KEMIJSKOG INŽENJERSTVA I TEHNOLOGIJE</v>
      </c>
      <c r="O8" s="94">
        <v>1790</v>
      </c>
      <c r="P8" s="97" t="s">
        <v>413</v>
      </c>
      <c r="Q8" s="98" t="s">
        <v>387</v>
      </c>
      <c r="R8" s="99" t="s">
        <v>414</v>
      </c>
      <c r="S8" s="97" t="s">
        <v>265</v>
      </c>
      <c r="T8" s="95">
        <v>3250270</v>
      </c>
      <c r="U8" s="91" t="s">
        <v>415</v>
      </c>
      <c r="V8" s="92" t="s">
        <v>43</v>
      </c>
      <c r="W8" s="93" t="s">
        <v>42</v>
      </c>
      <c r="X8" s="190"/>
      <c r="Y8" s="190"/>
      <c r="Z8" s="190"/>
      <c r="AA8" s="190"/>
      <c r="AB8" s="190"/>
    </row>
    <row r="9" spans="1:28" s="189" customFormat="1" ht="12" customHeight="1">
      <c r="B9" s="300" t="s">
        <v>2864</v>
      </c>
      <c r="C9" s="300"/>
      <c r="D9" s="300"/>
      <c r="E9" s="301"/>
      <c r="F9" s="301"/>
      <c r="G9" s="301"/>
      <c r="H9" s="190"/>
      <c r="I9" s="190"/>
      <c r="J9" s="190"/>
      <c r="K9" s="190"/>
      <c r="L9" s="190"/>
      <c r="M9" s="96">
        <f t="shared" si="0"/>
        <v>5</v>
      </c>
      <c r="N9" s="94" t="str">
        <f t="shared" si="1"/>
        <v>1804 SVEUČILIŠTE U ZAGREBU - TEKSTILNO TEHNOLOŠKI FAKULTET</v>
      </c>
      <c r="O9" s="94">
        <v>1804</v>
      </c>
      <c r="P9" s="97" t="s">
        <v>469</v>
      </c>
      <c r="Q9" s="98" t="s">
        <v>387</v>
      </c>
      <c r="R9" s="99" t="s">
        <v>470</v>
      </c>
      <c r="S9" s="97" t="s">
        <v>265</v>
      </c>
      <c r="T9" s="95">
        <v>3207064</v>
      </c>
      <c r="U9" s="91" t="s">
        <v>471</v>
      </c>
      <c r="V9" s="92" t="s">
        <v>43</v>
      </c>
      <c r="W9" s="93" t="s">
        <v>42</v>
      </c>
      <c r="X9" s="190"/>
      <c r="Y9" s="190"/>
      <c r="Z9" s="190"/>
      <c r="AA9" s="190"/>
      <c r="AB9" s="190"/>
    </row>
    <row r="10" spans="1:28" s="189" customFormat="1" ht="12" customHeight="1">
      <c r="B10" s="146"/>
      <c r="C10" s="146"/>
      <c r="D10" s="146"/>
      <c r="H10" s="190"/>
      <c r="I10" s="190"/>
      <c r="J10" s="190"/>
      <c r="K10" s="190"/>
      <c r="L10" s="190"/>
      <c r="M10" s="96">
        <f t="shared" si="0"/>
        <v>6</v>
      </c>
      <c r="N10" s="94" t="str">
        <f t="shared" si="1"/>
        <v>1812 SVEUČILIŠTE U ZAGREBU - FAKULTET PROMETNIH ZNANOSTI</v>
      </c>
      <c r="O10" s="94">
        <v>1812</v>
      </c>
      <c r="P10" s="97" t="s">
        <v>419</v>
      </c>
      <c r="Q10" s="98" t="s">
        <v>387</v>
      </c>
      <c r="R10" s="99" t="s">
        <v>420</v>
      </c>
      <c r="S10" s="97" t="s">
        <v>265</v>
      </c>
      <c r="T10" s="95">
        <v>3260771</v>
      </c>
      <c r="U10" s="91" t="s">
        <v>421</v>
      </c>
      <c r="V10" s="92" t="s">
        <v>43</v>
      </c>
      <c r="W10" s="93" t="s">
        <v>42</v>
      </c>
      <c r="X10" s="190"/>
      <c r="Y10" s="190"/>
      <c r="Z10" s="190"/>
      <c r="AA10" s="190"/>
      <c r="AB10" s="190"/>
    </row>
    <row r="11" spans="1:28" s="189" customFormat="1" ht="17.25" customHeight="1">
      <c r="B11" s="300" t="s">
        <v>3635</v>
      </c>
      <c r="C11" s="300"/>
      <c r="D11" s="300"/>
      <c r="E11" s="301"/>
      <c r="F11" s="301"/>
      <c r="G11" s="301"/>
      <c r="H11" s="146"/>
      <c r="I11" s="190"/>
      <c r="J11" s="190"/>
      <c r="K11" s="190"/>
      <c r="L11" s="190"/>
      <c r="M11" s="96">
        <f t="shared" si="0"/>
        <v>7</v>
      </c>
      <c r="N11" s="94" t="str">
        <f t="shared" si="1"/>
        <v>1829 SVEUČILIŠTE U ZAGREBU - FAKULTET STROJARSTVA I BRODOGRADNJE</v>
      </c>
      <c r="O11" s="94">
        <v>1829</v>
      </c>
      <c r="P11" s="97" t="s">
        <v>422</v>
      </c>
      <c r="Q11" s="98" t="s">
        <v>387</v>
      </c>
      <c r="R11" s="99" t="s">
        <v>423</v>
      </c>
      <c r="S11" s="97" t="s">
        <v>265</v>
      </c>
      <c r="T11" s="95">
        <v>3276546</v>
      </c>
      <c r="U11" s="91" t="s">
        <v>424</v>
      </c>
      <c r="V11" s="92" t="s">
        <v>43</v>
      </c>
      <c r="W11" s="93" t="s">
        <v>42</v>
      </c>
      <c r="X11" s="190"/>
      <c r="Y11" s="190"/>
      <c r="Z11" s="190"/>
      <c r="AA11" s="190"/>
      <c r="AB11" s="190"/>
    </row>
    <row r="12" spans="1:28" ht="16.5" customHeight="1">
      <c r="A12" s="50"/>
      <c r="B12" s="50"/>
      <c r="C12" s="50"/>
      <c r="D12" s="50"/>
      <c r="E12" s="45"/>
      <c r="F12" s="45"/>
      <c r="G12" s="111" t="s">
        <v>2943</v>
      </c>
      <c r="H12" s="54"/>
      <c r="I12" s="45"/>
      <c r="J12" s="45"/>
      <c r="K12" s="45"/>
      <c r="L12" s="45"/>
      <c r="M12" s="96">
        <f t="shared" si="0"/>
        <v>8</v>
      </c>
      <c r="N12" s="94" t="str">
        <f t="shared" si="1"/>
        <v>1837 SVEUČILIŠTE U ZAGREBU - GRAĐEVINSKI FAKULTET</v>
      </c>
      <c r="O12" s="94">
        <v>1837</v>
      </c>
      <c r="P12" s="97" t="s">
        <v>437</v>
      </c>
      <c r="Q12" s="98" t="s">
        <v>387</v>
      </c>
      <c r="R12" s="99" t="s">
        <v>438</v>
      </c>
      <c r="S12" s="97" t="s">
        <v>265</v>
      </c>
      <c r="T12" s="95">
        <v>3227120</v>
      </c>
      <c r="U12" s="91" t="s">
        <v>439</v>
      </c>
      <c r="V12" s="92" t="s">
        <v>43</v>
      </c>
      <c r="W12" s="93" t="s">
        <v>42</v>
      </c>
      <c r="X12" s="45"/>
      <c r="Y12" s="45"/>
      <c r="Z12" s="45"/>
      <c r="AA12" s="45"/>
      <c r="AB12" s="45"/>
    </row>
    <row r="13" spans="1:28" ht="30">
      <c r="A13" s="51"/>
      <c r="B13" s="51"/>
      <c r="C13" s="51" t="s">
        <v>3628</v>
      </c>
      <c r="D13" s="51" t="s">
        <v>3629</v>
      </c>
      <c r="E13" s="51" t="s">
        <v>3632</v>
      </c>
      <c r="F13" s="51" t="s">
        <v>3633</v>
      </c>
      <c r="G13" s="51" t="s">
        <v>3634</v>
      </c>
      <c r="H13" s="45"/>
      <c r="I13" s="45"/>
      <c r="J13" s="45"/>
      <c r="K13" s="45"/>
      <c r="L13" s="45"/>
      <c r="M13" s="96">
        <f t="shared" si="0"/>
        <v>9</v>
      </c>
      <c r="N13" s="94" t="str">
        <f t="shared" si="1"/>
        <v>1845 SVEUČILIŠTE U ZAGREBU - PREHRAMBENO BIOTEHNOLOŠKI FAKULTET</v>
      </c>
      <c r="O13" s="94">
        <v>1845</v>
      </c>
      <c r="P13" s="97" t="s">
        <v>457</v>
      </c>
      <c r="Q13" s="98" t="s">
        <v>387</v>
      </c>
      <c r="R13" s="99" t="s">
        <v>463</v>
      </c>
      <c r="S13" s="97" t="s">
        <v>265</v>
      </c>
      <c r="T13" s="95">
        <v>3207102</v>
      </c>
      <c r="U13" s="91" t="s">
        <v>458</v>
      </c>
      <c r="V13" s="92" t="s">
        <v>43</v>
      </c>
      <c r="W13" s="93" t="s">
        <v>42</v>
      </c>
      <c r="X13" s="45"/>
      <c r="Y13" s="45"/>
      <c r="Z13" s="45"/>
      <c r="AA13" s="45"/>
      <c r="AB13" s="45"/>
    </row>
    <row r="14" spans="1:28" ht="19.5" customHeight="1">
      <c r="A14" s="55">
        <v>6</v>
      </c>
      <c r="B14" s="52" t="s">
        <v>4</v>
      </c>
      <c r="C14" s="239">
        <v>30588704</v>
      </c>
      <c r="D14" s="239">
        <v>18914737</v>
      </c>
      <c r="E14" s="56">
        <f>'A.1 PRIHODI I RASHODI EK'!F11</f>
        <v>27194776</v>
      </c>
      <c r="F14" s="56">
        <f>'A.1 PRIHODI I RASHODI EK'!G11</f>
        <v>11823294</v>
      </c>
      <c r="G14" s="56">
        <f>'A.1 PRIHODI I RASHODI EK'!H11</f>
        <v>10012200</v>
      </c>
      <c r="H14" s="45"/>
      <c r="I14" s="58"/>
      <c r="J14" s="45"/>
      <c r="K14" s="45"/>
      <c r="L14" s="45"/>
      <c r="M14" s="96">
        <f t="shared" si="0"/>
        <v>10</v>
      </c>
      <c r="N14" s="94" t="str">
        <f t="shared" si="1"/>
        <v>1853 SVEUČILIŠTE U ZAGREBU - GEODETSKI FAKULTET</v>
      </c>
      <c r="O14" s="94">
        <v>1853</v>
      </c>
      <c r="P14" s="97" t="s">
        <v>431</v>
      </c>
      <c r="Q14" s="98" t="s">
        <v>387</v>
      </c>
      <c r="R14" s="99" t="s">
        <v>1193</v>
      </c>
      <c r="S14" s="97" t="s">
        <v>265</v>
      </c>
      <c r="T14" s="95">
        <v>3204987</v>
      </c>
      <c r="U14" s="91" t="s">
        <v>432</v>
      </c>
      <c r="V14" s="92" t="s">
        <v>43</v>
      </c>
      <c r="W14" s="93" t="s">
        <v>42</v>
      </c>
      <c r="X14" s="45"/>
      <c r="Y14" s="45"/>
      <c r="Z14" s="45"/>
      <c r="AA14" s="45"/>
      <c r="AB14" s="45"/>
    </row>
    <row r="15" spans="1:28" ht="19.5" customHeight="1">
      <c r="A15" s="55">
        <v>7</v>
      </c>
      <c r="B15" s="57" t="s">
        <v>5</v>
      </c>
      <c r="C15" s="239">
        <v>998</v>
      </c>
      <c r="D15" s="239">
        <v>500</v>
      </c>
      <c r="E15" s="56">
        <f>'A.1 PRIHODI I RASHODI EK'!F19</f>
        <v>0</v>
      </c>
      <c r="F15" s="56">
        <f>'A.1 PRIHODI I RASHODI EK'!G19</f>
        <v>0</v>
      </c>
      <c r="G15" s="56">
        <f>'A.1 PRIHODI I RASHODI EK'!H19</f>
        <v>0</v>
      </c>
      <c r="H15" s="45"/>
      <c r="I15" s="45"/>
      <c r="J15" s="45"/>
      <c r="K15" s="45"/>
      <c r="L15" s="45"/>
      <c r="M15" s="96">
        <f t="shared" si="0"/>
        <v>11</v>
      </c>
      <c r="N15" s="94" t="str">
        <f t="shared" si="1"/>
        <v xml:space="preserve">1861 SVEUČILIŠTE U ZAGREBU - ARHITEKTONSKI FAKULTET </v>
      </c>
      <c r="O15" s="94">
        <v>1861</v>
      </c>
      <c r="P15" s="97" t="s">
        <v>398</v>
      </c>
      <c r="Q15" s="98" t="s">
        <v>387</v>
      </c>
      <c r="R15" s="99" t="s">
        <v>399</v>
      </c>
      <c r="S15" s="97" t="s">
        <v>265</v>
      </c>
      <c r="T15" s="95">
        <v>3204952</v>
      </c>
      <c r="U15" s="91" t="s">
        <v>400</v>
      </c>
      <c r="V15" s="92" t="s">
        <v>43</v>
      </c>
      <c r="W15" s="93" t="s">
        <v>42</v>
      </c>
      <c r="X15" s="45"/>
      <c r="Y15" s="45"/>
      <c r="Z15" s="45"/>
      <c r="AA15" s="45"/>
      <c r="AB15" s="45"/>
    </row>
    <row r="16" spans="1:28" ht="19.5" customHeight="1">
      <c r="A16" s="52"/>
      <c r="B16" s="52" t="s">
        <v>3</v>
      </c>
      <c r="C16" s="53">
        <f>SUM(C14:C15)</f>
        <v>30589702</v>
      </c>
      <c r="D16" s="53">
        <f>SUM(D14:D15)</f>
        <v>18915237</v>
      </c>
      <c r="E16" s="53">
        <f>SUM(E14:E15)</f>
        <v>27194776</v>
      </c>
      <c r="F16" s="53">
        <f>+F14+F15</f>
        <v>11823294</v>
      </c>
      <c r="G16" s="53">
        <f>+G14+G15</f>
        <v>10012200</v>
      </c>
      <c r="H16" s="45"/>
      <c r="I16" s="45"/>
      <c r="J16" s="45"/>
      <c r="K16" s="45"/>
      <c r="L16" s="45"/>
      <c r="M16" s="96">
        <f t="shared" si="0"/>
        <v>12</v>
      </c>
      <c r="N16" s="94" t="str">
        <f t="shared" si="1"/>
        <v>1870 SVEUČILIŠTE U ZAGREBU - STOMATOLOŠKI FAKULTET</v>
      </c>
      <c r="O16" s="94">
        <v>1870</v>
      </c>
      <c r="P16" s="97" t="s">
        <v>465</v>
      </c>
      <c r="Q16" s="98" t="s">
        <v>387</v>
      </c>
      <c r="R16" s="99" t="s">
        <v>466</v>
      </c>
      <c r="S16" s="97" t="s">
        <v>265</v>
      </c>
      <c r="T16" s="95">
        <v>3204995</v>
      </c>
      <c r="U16" s="91" t="s">
        <v>467</v>
      </c>
      <c r="V16" s="92" t="s">
        <v>43</v>
      </c>
      <c r="W16" s="93" t="s">
        <v>42</v>
      </c>
      <c r="X16" s="45"/>
      <c r="Y16" s="45"/>
      <c r="Z16" s="45"/>
      <c r="AA16" s="45"/>
      <c r="AB16" s="45"/>
    </row>
    <row r="17" spans="1:28" ht="19.5" customHeight="1">
      <c r="A17" s="59">
        <v>3</v>
      </c>
      <c r="B17" s="52" t="s">
        <v>7</v>
      </c>
      <c r="C17" s="236">
        <v>14428537</v>
      </c>
      <c r="D17" s="236">
        <v>11135183</v>
      </c>
      <c r="E17" s="61">
        <f>'A.1 PRIHODI I RASHODI EK'!F27</f>
        <v>12971473</v>
      </c>
      <c r="F17" s="61">
        <f>'A.1 PRIHODI I RASHODI EK'!G27</f>
        <v>11694660</v>
      </c>
      <c r="G17" s="61">
        <f>'A.1 PRIHODI I RASHODI EK'!H27</f>
        <v>9922585</v>
      </c>
      <c r="H17" s="45"/>
      <c r="I17" s="45"/>
      <c r="J17" s="45"/>
      <c r="K17" s="45"/>
      <c r="L17" s="45"/>
      <c r="M17" s="96">
        <f t="shared" si="0"/>
        <v>13</v>
      </c>
      <c r="N17" s="94" t="str">
        <f t="shared" si="1"/>
        <v>1888 SVEUČILIŠTE U ZAGREBU - MEDICINSKI FAKULTET</v>
      </c>
      <c r="O17" s="94">
        <v>1888</v>
      </c>
      <c r="P17" s="97" t="s">
        <v>446</v>
      </c>
      <c r="Q17" s="98" t="s">
        <v>387</v>
      </c>
      <c r="R17" s="99" t="s">
        <v>447</v>
      </c>
      <c r="S17" s="97" t="s">
        <v>265</v>
      </c>
      <c r="T17" s="95">
        <v>3270211</v>
      </c>
      <c r="U17" s="91" t="s">
        <v>448</v>
      </c>
      <c r="V17" s="92" t="s">
        <v>43</v>
      </c>
      <c r="W17" s="93" t="s">
        <v>42</v>
      </c>
      <c r="X17" s="45"/>
      <c r="Y17" s="45"/>
      <c r="Z17" s="45"/>
      <c r="AA17" s="45"/>
      <c r="AB17" s="45"/>
    </row>
    <row r="18" spans="1:28" ht="19.5" customHeight="1">
      <c r="A18" s="55">
        <v>4</v>
      </c>
      <c r="B18" s="57" t="s">
        <v>8</v>
      </c>
      <c r="C18" s="236">
        <v>12694897</v>
      </c>
      <c r="D18" s="236">
        <v>7261558</v>
      </c>
      <c r="E18" s="61">
        <f>'A.1 PRIHODI I RASHODI EK'!F35</f>
        <v>14504111</v>
      </c>
      <c r="F18" s="61">
        <f>'A.1 PRIHODI I RASHODI EK'!G35</f>
        <v>174019</v>
      </c>
      <c r="G18" s="61">
        <f>'A.1 PRIHODI I RASHODI EK'!H35</f>
        <v>135000</v>
      </c>
      <c r="H18" s="45"/>
      <c r="I18" s="45"/>
      <c r="J18" s="45"/>
      <c r="K18" s="45"/>
      <c r="L18" s="45"/>
      <c r="M18" s="96">
        <f t="shared" si="0"/>
        <v>14</v>
      </c>
      <c r="N18" s="94" t="str">
        <f t="shared" si="1"/>
        <v>1896 SVEUČILIŠTE U ZAGREBU - FAKULTET ŠUMARSTVA I DRVNE TEHNOLOGIJE</v>
      </c>
      <c r="O18" s="94">
        <v>1896</v>
      </c>
      <c r="P18" s="97" t="s">
        <v>1239</v>
      </c>
      <c r="Q18" s="98" t="s">
        <v>387</v>
      </c>
      <c r="R18" s="99" t="s">
        <v>390</v>
      </c>
      <c r="S18" s="97" t="s">
        <v>265</v>
      </c>
      <c r="T18" s="95">
        <v>3281485</v>
      </c>
      <c r="U18" s="91" t="s">
        <v>468</v>
      </c>
      <c r="V18" s="92" t="s">
        <v>43</v>
      </c>
      <c r="W18" s="93" t="s">
        <v>42</v>
      </c>
      <c r="X18" s="45"/>
      <c r="Y18" s="45"/>
      <c r="Z18" s="45"/>
      <c r="AA18" s="45"/>
      <c r="AB18" s="45"/>
    </row>
    <row r="19" spans="1:28" ht="19.5" customHeight="1">
      <c r="A19" s="59"/>
      <c r="B19" s="57" t="s">
        <v>6</v>
      </c>
      <c r="C19" s="60">
        <f>SUM(C17:C18)</f>
        <v>27123434</v>
      </c>
      <c r="D19" s="60">
        <f>SUM(D17:D18)</f>
        <v>18396741</v>
      </c>
      <c r="E19" s="60">
        <f>SUM(E17:E18)</f>
        <v>27475584</v>
      </c>
      <c r="F19" s="60">
        <f>+F17+F18</f>
        <v>11868679</v>
      </c>
      <c r="G19" s="60">
        <f>+G17+G18</f>
        <v>10057585</v>
      </c>
      <c r="H19" s="45"/>
      <c r="I19" s="45"/>
      <c r="J19" s="45"/>
      <c r="K19" s="45"/>
      <c r="L19" s="45"/>
      <c r="M19" s="96">
        <f t="shared" si="0"/>
        <v>15</v>
      </c>
      <c r="N19" s="94" t="str">
        <f t="shared" si="1"/>
        <v>1907 SVEUČILIŠTE U ZAGREBU - FAKULTET POLITIČKIH ZNANOSTI</v>
      </c>
      <c r="O19" s="94">
        <v>1907</v>
      </c>
      <c r="P19" s="97" t="s">
        <v>416</v>
      </c>
      <c r="Q19" s="98" t="s">
        <v>387</v>
      </c>
      <c r="R19" s="99" t="s">
        <v>417</v>
      </c>
      <c r="S19" s="97" t="s">
        <v>265</v>
      </c>
      <c r="T19" s="95">
        <v>3270262</v>
      </c>
      <c r="U19" s="91" t="s">
        <v>418</v>
      </c>
      <c r="V19" s="92" t="s">
        <v>43</v>
      </c>
      <c r="W19" s="93" t="s">
        <v>42</v>
      </c>
      <c r="X19" s="45"/>
      <c r="Y19" s="45"/>
      <c r="Z19" s="45"/>
      <c r="AA19" s="45"/>
      <c r="AB19" s="45"/>
    </row>
    <row r="20" spans="1:28" ht="15.75">
      <c r="A20" s="52"/>
      <c r="B20" s="52" t="s">
        <v>9</v>
      </c>
      <c r="C20" s="53">
        <f>+C16-C19</f>
        <v>3466268</v>
      </c>
      <c r="D20" s="53">
        <f>+D16-D19</f>
        <v>518496</v>
      </c>
      <c r="E20" s="53">
        <f>+E16-E19</f>
        <v>-280808</v>
      </c>
      <c r="F20" s="53">
        <f>+F16-F19</f>
        <v>-45385</v>
      </c>
      <c r="G20" s="53">
        <f>+G16-G19</f>
        <v>-45385</v>
      </c>
      <c r="H20" s="45"/>
      <c r="I20" s="45"/>
      <c r="J20" s="58"/>
      <c r="K20" s="45"/>
      <c r="L20" s="45"/>
      <c r="M20" s="96">
        <f t="shared" si="0"/>
        <v>16</v>
      </c>
      <c r="N20" s="94" t="str">
        <f t="shared" si="1"/>
        <v>1915 SVEUČILIŠTE U ZAGREBU - PRAVNI FAKULTET</v>
      </c>
      <c r="O20" s="94">
        <v>1915</v>
      </c>
      <c r="P20" s="97" t="s">
        <v>454</v>
      </c>
      <c r="Q20" s="98" t="s">
        <v>387</v>
      </c>
      <c r="R20" s="99" t="s">
        <v>455</v>
      </c>
      <c r="S20" s="97" t="s">
        <v>265</v>
      </c>
      <c r="T20" s="95">
        <v>3225909</v>
      </c>
      <c r="U20" s="91" t="s">
        <v>456</v>
      </c>
      <c r="V20" s="92" t="s">
        <v>43</v>
      </c>
      <c r="W20" s="93" t="s">
        <v>42</v>
      </c>
      <c r="X20" s="45"/>
      <c r="Y20" s="45"/>
      <c r="Z20" s="45"/>
      <c r="AA20" s="45"/>
      <c r="AB20" s="45"/>
    </row>
    <row r="21" spans="1:28" ht="11.25" customHeight="1">
      <c r="B21" s="298"/>
      <c r="C21" s="298"/>
      <c r="D21" s="298"/>
      <c r="E21" s="299"/>
      <c r="F21" s="299"/>
      <c r="G21" s="299"/>
      <c r="H21" s="45"/>
      <c r="I21" s="45"/>
      <c r="J21" s="63"/>
      <c r="K21" s="45"/>
      <c r="L21" s="45"/>
      <c r="M21" s="96">
        <f t="shared" si="0"/>
        <v>17</v>
      </c>
      <c r="N21" s="94" t="str">
        <f t="shared" si="1"/>
        <v>1923 SVEUČILIŠTE U ZAGREBU - AGRONOMSKI FAKULTET</v>
      </c>
      <c r="O21" s="94">
        <v>1923</v>
      </c>
      <c r="P21" s="97" t="s">
        <v>389</v>
      </c>
      <c r="Q21" s="98" t="s">
        <v>387</v>
      </c>
      <c r="R21" s="99" t="s">
        <v>390</v>
      </c>
      <c r="S21" s="97" t="s">
        <v>265</v>
      </c>
      <c r="T21" s="95">
        <v>3283097</v>
      </c>
      <c r="U21" s="91" t="s">
        <v>391</v>
      </c>
      <c r="V21" s="92" t="s">
        <v>43</v>
      </c>
      <c r="W21" s="93" t="s">
        <v>42</v>
      </c>
      <c r="X21" s="45"/>
      <c r="Y21" s="45"/>
      <c r="Z21" s="45"/>
      <c r="AA21" s="45"/>
      <c r="AB21" s="45"/>
    </row>
    <row r="22" spans="1:28" s="189" customFormat="1" ht="18">
      <c r="B22" s="300" t="s">
        <v>3636</v>
      </c>
      <c r="C22" s="300"/>
      <c r="D22" s="300"/>
      <c r="E22" s="301"/>
      <c r="F22" s="301"/>
      <c r="G22" s="301"/>
      <c r="H22" s="190"/>
      <c r="I22" s="190"/>
      <c r="J22" s="191"/>
      <c r="K22" s="190"/>
      <c r="L22" s="190"/>
      <c r="M22" s="96">
        <f t="shared" si="0"/>
        <v>18</v>
      </c>
      <c r="N22" s="94" t="str">
        <f t="shared" si="1"/>
        <v>1931 SVEUČILIŠTE U ZAGREBU - EKONOMSKI FAKULTET</v>
      </c>
      <c r="O22" s="94">
        <v>1931</v>
      </c>
      <c r="P22" s="97" t="s">
        <v>404</v>
      </c>
      <c r="Q22" s="98" t="s">
        <v>387</v>
      </c>
      <c r="R22" s="99" t="s">
        <v>1188</v>
      </c>
      <c r="S22" s="97" t="s">
        <v>265</v>
      </c>
      <c r="T22" s="95">
        <v>3272079</v>
      </c>
      <c r="U22" s="91" t="s">
        <v>405</v>
      </c>
      <c r="V22" s="92" t="s">
        <v>43</v>
      </c>
      <c r="W22" s="93" t="s">
        <v>42</v>
      </c>
      <c r="X22" s="190"/>
      <c r="Y22" s="190"/>
      <c r="Z22" s="190"/>
      <c r="AA22" s="190"/>
      <c r="AB22" s="190"/>
    </row>
    <row r="23" spans="1:28" ht="15.75">
      <c r="A23" s="50"/>
      <c r="B23" s="50"/>
      <c r="C23" s="50"/>
      <c r="D23" s="50"/>
      <c r="E23" s="45"/>
      <c r="F23" s="45"/>
      <c r="G23" s="111" t="s">
        <v>2943</v>
      </c>
      <c r="H23" s="45"/>
      <c r="I23" s="45"/>
      <c r="J23" s="45"/>
      <c r="K23" s="45"/>
      <c r="L23" s="45"/>
      <c r="M23" s="96">
        <f t="shared" si="0"/>
        <v>19</v>
      </c>
      <c r="N23" s="94" t="str">
        <f t="shared" si="1"/>
        <v>1940 SVEUČILIŠTE U ZAGREBU - UČITELJSKI FAKULTET</v>
      </c>
      <c r="O23" s="94">
        <v>1940</v>
      </c>
      <c r="P23" s="97" t="s">
        <v>472</v>
      </c>
      <c r="Q23" s="98" t="s">
        <v>387</v>
      </c>
      <c r="R23" s="99" t="s">
        <v>473</v>
      </c>
      <c r="S23" s="97" t="s">
        <v>265</v>
      </c>
      <c r="T23" s="95">
        <v>1422545</v>
      </c>
      <c r="U23" s="91" t="s">
        <v>474</v>
      </c>
      <c r="V23" s="92" t="s">
        <v>43</v>
      </c>
      <c r="W23" s="93" t="s">
        <v>42</v>
      </c>
      <c r="X23" s="45"/>
      <c r="Y23" s="45"/>
      <c r="Z23" s="45"/>
      <c r="AA23" s="45"/>
      <c r="AB23" s="45"/>
    </row>
    <row r="24" spans="1:28" ht="30.75" customHeight="1">
      <c r="A24" s="51"/>
      <c r="B24" s="51"/>
      <c r="C24" s="51" t="s">
        <v>3628</v>
      </c>
      <c r="D24" s="51" t="s">
        <v>3629</v>
      </c>
      <c r="E24" s="51" t="s">
        <v>3632</v>
      </c>
      <c r="F24" s="51" t="s">
        <v>3633</v>
      </c>
      <c r="G24" s="51" t="s">
        <v>3634</v>
      </c>
      <c r="H24" s="45"/>
      <c r="I24" s="45"/>
      <c r="J24" s="66"/>
      <c r="K24" s="45"/>
      <c r="L24" s="45"/>
      <c r="M24" s="96">
        <f t="shared" si="0"/>
        <v>20</v>
      </c>
      <c r="N24" s="94" t="str">
        <f t="shared" si="1"/>
        <v>1958 SVEUČILIŠTE U ZAGREBU - FILOZOFSKI FAKULTET</v>
      </c>
      <c r="O24" s="94">
        <v>1958</v>
      </c>
      <c r="P24" s="97" t="s">
        <v>428</v>
      </c>
      <c r="Q24" s="98" t="s">
        <v>387</v>
      </c>
      <c r="R24" s="99" t="s">
        <v>429</v>
      </c>
      <c r="S24" s="97" t="s">
        <v>265</v>
      </c>
      <c r="T24" s="95">
        <v>3254852</v>
      </c>
      <c r="U24" s="91" t="s">
        <v>430</v>
      </c>
      <c r="V24" s="92" t="s">
        <v>43</v>
      </c>
      <c r="W24" s="93" t="s">
        <v>42</v>
      </c>
      <c r="X24" s="45"/>
      <c r="Y24" s="45"/>
      <c r="Z24" s="45"/>
      <c r="AA24" s="45"/>
      <c r="AB24" s="45"/>
    </row>
    <row r="25" spans="1:28" ht="30">
      <c r="A25" s="55">
        <v>8</v>
      </c>
      <c r="B25" s="52" t="s">
        <v>12</v>
      </c>
      <c r="C25" s="239"/>
      <c r="D25" s="239"/>
      <c r="E25" s="56"/>
      <c r="F25" s="56"/>
      <c r="G25" s="56"/>
      <c r="H25" s="45"/>
      <c r="I25" s="45"/>
      <c r="J25" s="45"/>
      <c r="K25" s="45"/>
      <c r="L25" s="45"/>
      <c r="M25" s="96">
        <f t="shared" si="0"/>
        <v>21</v>
      </c>
      <c r="N25" s="94" t="str">
        <f t="shared" si="1"/>
        <v xml:space="preserve">1966 SVEUČILIŠTE U ZAGREBU - EDUKACIJSKO-REHABILITACIJSKI FAKULTET </v>
      </c>
      <c r="O25" s="94">
        <v>1966</v>
      </c>
      <c r="P25" s="97" t="s">
        <v>401</v>
      </c>
      <c r="Q25" s="98" t="s">
        <v>387</v>
      </c>
      <c r="R25" s="99" t="s">
        <v>402</v>
      </c>
      <c r="S25" s="97" t="s">
        <v>265</v>
      </c>
      <c r="T25" s="95">
        <v>3219780</v>
      </c>
      <c r="U25" s="91" t="s">
        <v>403</v>
      </c>
      <c r="V25" s="92" t="s">
        <v>43</v>
      </c>
      <c r="W25" s="93" t="s">
        <v>42</v>
      </c>
      <c r="X25" s="45"/>
      <c r="Y25" s="45"/>
      <c r="Z25" s="45"/>
      <c r="AA25" s="45"/>
      <c r="AB25" s="45"/>
    </row>
    <row r="26" spans="1:28" ht="30">
      <c r="A26" s="55">
        <v>5</v>
      </c>
      <c r="B26" s="52" t="s">
        <v>13</v>
      </c>
      <c r="C26" s="239">
        <v>3499</v>
      </c>
      <c r="D26" s="239">
        <v>3630</v>
      </c>
      <c r="E26" s="56">
        <f>'B.1 RAČUN FINANC EK'!F15</f>
        <v>3630</v>
      </c>
      <c r="F26" s="56">
        <f>'B.1 RAČUN FINANC EK'!G15</f>
        <v>3630</v>
      </c>
      <c r="G26" s="56">
        <f>'B.1 RAČUN FINANC EK'!H15</f>
        <v>3630</v>
      </c>
      <c r="H26" s="67"/>
      <c r="I26" s="45"/>
      <c r="J26" s="45"/>
      <c r="K26" s="45"/>
      <c r="L26" s="45"/>
      <c r="M26" s="96">
        <f t="shared" si="0"/>
        <v>22</v>
      </c>
      <c r="N26" s="94" t="str">
        <f t="shared" si="1"/>
        <v>1974 SVEUČILIŠTE U ZAGREBU - AKADEMIJA DRAMSKE UMJETNOSTI</v>
      </c>
      <c r="O26" s="94">
        <v>1974</v>
      </c>
      <c r="P26" s="97" t="s">
        <v>392</v>
      </c>
      <c r="Q26" s="98" t="s">
        <v>387</v>
      </c>
      <c r="R26" s="99" t="s">
        <v>393</v>
      </c>
      <c r="S26" s="97" t="s">
        <v>265</v>
      </c>
      <c r="T26" s="95">
        <v>3205029</v>
      </c>
      <c r="U26" s="91" t="s">
        <v>394</v>
      </c>
      <c r="V26" s="92" t="s">
        <v>43</v>
      </c>
      <c r="W26" s="93" t="s">
        <v>42</v>
      </c>
      <c r="X26" s="45"/>
      <c r="Y26" s="45"/>
      <c r="Z26" s="45"/>
      <c r="AA26" s="45"/>
      <c r="AB26" s="45"/>
    </row>
    <row r="27" spans="1:28" ht="18.75" customHeight="1">
      <c r="A27" s="52"/>
      <c r="B27" s="52" t="s">
        <v>3577</v>
      </c>
      <c r="C27" s="60">
        <f>+C25-C26</f>
        <v>-3499</v>
      </c>
      <c r="D27" s="60">
        <f>+D25-D26</f>
        <v>-3630</v>
      </c>
      <c r="E27" s="60">
        <f>+E25-E26</f>
        <v>-3630</v>
      </c>
      <c r="F27" s="60">
        <f>+F25-F26</f>
        <v>-3630</v>
      </c>
      <c r="G27" s="60">
        <f>+G25-G26</f>
        <v>-3630</v>
      </c>
      <c r="H27" s="45"/>
      <c r="I27" s="45"/>
      <c r="J27" s="45"/>
      <c r="K27" s="45"/>
      <c r="L27" s="45"/>
      <c r="M27" s="96">
        <f t="shared" si="0"/>
        <v>23</v>
      </c>
      <c r="N27" s="94" t="str">
        <f t="shared" si="1"/>
        <v>1982 SVEUČILIŠTE U ZAGREBU - AKADEMIJA LIKOVNIH UMJETNOSTI</v>
      </c>
      <c r="O27" s="94">
        <v>1982</v>
      </c>
      <c r="P27" s="97" t="s">
        <v>395</v>
      </c>
      <c r="Q27" s="98" t="s">
        <v>387</v>
      </c>
      <c r="R27" s="99" t="s">
        <v>396</v>
      </c>
      <c r="S27" s="97" t="s">
        <v>265</v>
      </c>
      <c r="T27" s="95">
        <v>3207919</v>
      </c>
      <c r="U27" s="91" t="s">
        <v>397</v>
      </c>
      <c r="V27" s="92" t="s">
        <v>43</v>
      </c>
      <c r="W27" s="93" t="s">
        <v>42</v>
      </c>
      <c r="X27" s="45"/>
      <c r="Y27" s="45"/>
      <c r="Z27" s="45"/>
      <c r="AA27" s="45"/>
      <c r="AB27" s="45"/>
    </row>
    <row r="28" spans="1:28" ht="30">
      <c r="A28" s="62" t="s">
        <v>10</v>
      </c>
      <c r="B28" s="121" t="s">
        <v>2862</v>
      </c>
      <c r="C28" s="268"/>
      <c r="D28" s="236"/>
      <c r="E28" s="61">
        <f>+'Unos prijenosa'!D5</f>
        <v>2824054</v>
      </c>
      <c r="F28" s="61">
        <f>+'Unos prijenosa'!D13</f>
        <v>2539616</v>
      </c>
      <c r="G28" s="61">
        <f>+'Unos prijenosa'!D21</f>
        <v>2490601</v>
      </c>
      <c r="H28" s="45"/>
      <c r="I28" s="45"/>
      <c r="J28" s="45"/>
      <c r="K28" s="45"/>
      <c r="L28" s="45"/>
      <c r="M28" s="96">
        <f t="shared" si="0"/>
        <v>24</v>
      </c>
      <c r="N28" s="94" t="str">
        <f t="shared" si="1"/>
        <v>1999 SVEUČILIŠTE U ZAGREBU - MUZIČKA AKADEMIJA</v>
      </c>
      <c r="O28" s="94">
        <v>1999</v>
      </c>
      <c r="P28" s="97" t="s">
        <v>452</v>
      </c>
      <c r="Q28" s="98" t="s">
        <v>387</v>
      </c>
      <c r="R28" s="99" t="s">
        <v>1195</v>
      </c>
      <c r="S28" s="97" t="s">
        <v>265</v>
      </c>
      <c r="T28" s="95">
        <v>3205002</v>
      </c>
      <c r="U28" s="91" t="s">
        <v>453</v>
      </c>
      <c r="V28" s="92" t="s">
        <v>43</v>
      </c>
      <c r="W28" s="93" t="s">
        <v>42</v>
      </c>
      <c r="X28" s="45"/>
      <c r="Y28" s="45"/>
      <c r="Z28" s="45"/>
      <c r="AA28" s="45"/>
      <c r="AB28" s="45"/>
    </row>
    <row r="29" spans="1:28" ht="30">
      <c r="A29" s="62" t="s">
        <v>11</v>
      </c>
      <c r="B29" s="121" t="s">
        <v>3578</v>
      </c>
      <c r="C29" s="269"/>
      <c r="D29" s="237"/>
      <c r="E29" s="64">
        <v>-1220500</v>
      </c>
      <c r="F29" s="64">
        <v>-429233</v>
      </c>
      <c r="G29" s="65">
        <v>-197995</v>
      </c>
      <c r="H29" s="45"/>
      <c r="I29" s="70"/>
      <c r="J29" s="45"/>
      <c r="K29" s="45"/>
      <c r="L29" s="45"/>
      <c r="M29" s="96">
        <f t="shared" si="0"/>
        <v>25</v>
      </c>
      <c r="N29" s="94" t="str">
        <f t="shared" si="1"/>
        <v>2006 SVEUČILIŠTE U ZAGREBU - KINEZIOLOŠKI FAKULTET</v>
      </c>
      <c r="O29" s="94">
        <v>2006</v>
      </c>
      <c r="P29" s="97" t="s">
        <v>443</v>
      </c>
      <c r="Q29" s="98" t="s">
        <v>387</v>
      </c>
      <c r="R29" s="99" t="s">
        <v>444</v>
      </c>
      <c r="S29" s="97" t="s">
        <v>265</v>
      </c>
      <c r="T29" s="95">
        <v>3274080</v>
      </c>
      <c r="U29" s="91" t="s">
        <v>445</v>
      </c>
      <c r="V29" s="92" t="s">
        <v>43</v>
      </c>
      <c r="W29" s="93" t="s">
        <v>42</v>
      </c>
      <c r="X29" s="45"/>
      <c r="Y29" s="45"/>
      <c r="Z29" s="45"/>
      <c r="AA29" s="45"/>
      <c r="AB29" s="45"/>
    </row>
    <row r="30" spans="1:28" ht="18.75" customHeight="1">
      <c r="A30" s="52"/>
      <c r="B30" s="52" t="s">
        <v>14</v>
      </c>
      <c r="C30" s="60"/>
      <c r="D30" s="60">
        <v>-518496</v>
      </c>
      <c r="E30" s="60">
        <v>280809</v>
      </c>
      <c r="F30" s="60">
        <v>45385</v>
      </c>
      <c r="G30" s="60">
        <v>45385</v>
      </c>
      <c r="H30" s="45"/>
      <c r="I30" s="45"/>
      <c r="J30" s="45"/>
      <c r="K30" s="45"/>
      <c r="L30" s="45"/>
      <c r="M30" s="96">
        <f t="shared" si="0"/>
        <v>26</v>
      </c>
      <c r="N30" s="94" t="str">
        <f t="shared" si="1"/>
        <v xml:space="preserve">2014 SVEUČILIŠTE U ZAGREBU - FARMACEUTSKO-BIOKEMIJSKI FAKULTET </v>
      </c>
      <c r="O30" s="94">
        <v>2014</v>
      </c>
      <c r="P30" s="97" t="s">
        <v>425</v>
      </c>
      <c r="Q30" s="98" t="s">
        <v>387</v>
      </c>
      <c r="R30" s="99" t="s">
        <v>426</v>
      </c>
      <c r="S30" s="97" t="s">
        <v>265</v>
      </c>
      <c r="T30" s="95">
        <v>3205037</v>
      </c>
      <c r="U30" s="91" t="s">
        <v>427</v>
      </c>
      <c r="V30" s="92" t="s">
        <v>43</v>
      </c>
      <c r="W30" s="93" t="s">
        <v>42</v>
      </c>
      <c r="X30" s="45"/>
      <c r="Y30" s="45"/>
      <c r="Z30" s="45"/>
      <c r="AA30" s="45"/>
      <c r="AB30" s="45"/>
    </row>
    <row r="31" spans="1:28" ht="15.75">
      <c r="B31" s="298"/>
      <c r="C31" s="298"/>
      <c r="D31" s="298"/>
      <c r="E31" s="299"/>
      <c r="F31" s="299"/>
      <c r="G31" s="299"/>
      <c r="H31" s="71"/>
      <c r="I31" s="72"/>
      <c r="J31" s="72"/>
      <c r="K31" s="72"/>
      <c r="L31" s="72"/>
      <c r="M31" s="96">
        <f t="shared" si="0"/>
        <v>27</v>
      </c>
      <c r="N31" s="94" t="str">
        <f t="shared" si="1"/>
        <v>2022 SVEUČILIŠTE U ZAGREBU - VETERINARSKI FAKULTET</v>
      </c>
      <c r="O31" s="94">
        <v>2022</v>
      </c>
      <c r="P31" s="97" t="s">
        <v>475</v>
      </c>
      <c r="Q31" s="98" t="s">
        <v>387</v>
      </c>
      <c r="R31" s="99" t="s">
        <v>476</v>
      </c>
      <c r="S31" s="97" t="s">
        <v>265</v>
      </c>
      <c r="T31" s="95">
        <v>3225755</v>
      </c>
      <c r="U31" s="91" t="s">
        <v>477</v>
      </c>
      <c r="V31" s="92" t="s">
        <v>43</v>
      </c>
      <c r="W31" s="93" t="s">
        <v>42</v>
      </c>
      <c r="X31" s="72"/>
      <c r="Y31" s="72"/>
      <c r="Z31" s="72"/>
      <c r="AA31" s="72"/>
      <c r="AB31" s="72"/>
    </row>
    <row r="32" spans="1:28" ht="24.6" customHeight="1">
      <c r="A32" s="68"/>
      <c r="B32" s="68" t="s">
        <v>2863</v>
      </c>
      <c r="C32" s="69">
        <f>+C20+C30</f>
        <v>3466268</v>
      </c>
      <c r="D32" s="69">
        <f>+D20+D30</f>
        <v>0</v>
      </c>
      <c r="E32" s="69">
        <f>+E20+E30</f>
        <v>1</v>
      </c>
      <c r="F32" s="69">
        <f>+F20+F30</f>
        <v>0</v>
      </c>
      <c r="G32" s="69">
        <f>+G20+G30</f>
        <v>0</v>
      </c>
      <c r="H32" s="45"/>
      <c r="I32" s="45"/>
      <c r="J32" s="45"/>
      <c r="K32" s="45"/>
      <c r="L32" s="45"/>
      <c r="M32" s="96">
        <f t="shared" si="0"/>
        <v>28</v>
      </c>
      <c r="N32" s="94" t="str">
        <f t="shared" si="1"/>
        <v>2047 SVEUČILIŠTE U ZAGREBU - RUDARSKO-GEOLOŠKO-NAFTNI FAKULTET</v>
      </c>
      <c r="O32" s="94">
        <v>2047</v>
      </c>
      <c r="P32" s="97" t="s">
        <v>462</v>
      </c>
      <c r="Q32" s="98" t="s">
        <v>387</v>
      </c>
      <c r="R32" s="99" t="s">
        <v>463</v>
      </c>
      <c r="S32" s="97" t="s">
        <v>265</v>
      </c>
      <c r="T32" s="95">
        <v>3207005</v>
      </c>
      <c r="U32" s="91" t="s">
        <v>464</v>
      </c>
      <c r="V32" s="92" t="s">
        <v>43</v>
      </c>
      <c r="W32" s="93" t="s">
        <v>42</v>
      </c>
      <c r="X32" s="45"/>
      <c r="Y32" s="45"/>
      <c r="Z32" s="45"/>
      <c r="AA32" s="45"/>
      <c r="AB32" s="45"/>
    </row>
    <row r="33" spans="1:28" ht="15.75">
      <c r="A33" s="50"/>
      <c r="B33" s="50"/>
      <c r="C33" s="50"/>
      <c r="D33" s="50"/>
      <c r="E33" s="45"/>
      <c r="F33" s="45"/>
      <c r="G33" s="45"/>
      <c r="H33" s="45"/>
      <c r="I33" s="45"/>
      <c r="J33" s="45"/>
      <c r="K33" s="45"/>
      <c r="L33" s="45"/>
      <c r="M33" s="96">
        <f t="shared" si="0"/>
        <v>29</v>
      </c>
      <c r="N33" s="94" t="str">
        <f t="shared" si="1"/>
        <v>2063 FAKULTET ORGANIZACIJE I INFORMATIKE U VARAŽDINU</v>
      </c>
      <c r="O33" s="94">
        <v>2063</v>
      </c>
      <c r="P33" s="97" t="s">
        <v>478</v>
      </c>
      <c r="Q33" s="98" t="s">
        <v>387</v>
      </c>
      <c r="R33" s="99" t="s">
        <v>479</v>
      </c>
      <c r="S33" s="97" t="s">
        <v>435</v>
      </c>
      <c r="T33" s="95">
        <v>3006107</v>
      </c>
      <c r="U33" s="91" t="s">
        <v>480</v>
      </c>
      <c r="V33" s="92" t="s">
        <v>43</v>
      </c>
      <c r="W33" s="93" t="s">
        <v>42</v>
      </c>
      <c r="X33" s="45"/>
      <c r="Y33" s="45"/>
      <c r="Z33" s="45"/>
      <c r="AA33" s="45"/>
      <c r="AB33" s="45"/>
    </row>
    <row r="34" spans="1:28" ht="15.7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96">
        <f t="shared" si="0"/>
        <v>30</v>
      </c>
      <c r="N34" s="94" t="str">
        <f t="shared" si="1"/>
        <v>2071 SVEUČILIŠTE U ZAGREBU - METALURŠKI FAKULTET SISAK</v>
      </c>
      <c r="O34" s="94">
        <v>2071</v>
      </c>
      <c r="P34" s="97" t="s">
        <v>449</v>
      </c>
      <c r="Q34" s="98" t="s">
        <v>387</v>
      </c>
      <c r="R34" s="99" t="s">
        <v>450</v>
      </c>
      <c r="S34" s="97" t="s">
        <v>1194</v>
      </c>
      <c r="T34" s="95">
        <v>3313786</v>
      </c>
      <c r="U34" s="91" t="s">
        <v>451</v>
      </c>
      <c r="V34" s="92" t="s">
        <v>43</v>
      </c>
      <c r="W34" s="93" t="s">
        <v>42</v>
      </c>
      <c r="X34" s="45"/>
      <c r="Y34" s="45"/>
      <c r="Z34" s="45"/>
      <c r="AA34" s="45"/>
      <c r="AB34" s="45"/>
    </row>
    <row r="35" spans="1:28" ht="15.75" hidden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96">
        <f t="shared" si="0"/>
        <v>31</v>
      </c>
      <c r="N35" s="94" t="str">
        <f t="shared" si="1"/>
        <v>2080 SVEUČILIŠTE U ZAGREBU - GRAFIČKI FAKULTET</v>
      </c>
      <c r="O35" s="94">
        <v>2080</v>
      </c>
      <c r="P35" s="97" t="s">
        <v>440</v>
      </c>
      <c r="Q35" s="98" t="s">
        <v>387</v>
      </c>
      <c r="R35" s="99" t="s">
        <v>441</v>
      </c>
      <c r="S35" s="97" t="s">
        <v>265</v>
      </c>
      <c r="T35" s="95">
        <v>3219763</v>
      </c>
      <c r="U35" s="91" t="s">
        <v>442</v>
      </c>
      <c r="V35" s="92" t="s">
        <v>43</v>
      </c>
      <c r="W35" s="93" t="s">
        <v>42</v>
      </c>
      <c r="X35" s="45"/>
      <c r="Y35" s="45"/>
      <c r="Z35" s="45"/>
      <c r="AA35" s="45"/>
      <c r="AB35" s="45"/>
    </row>
    <row r="36" spans="1:28" ht="15.75" hidden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96">
        <f t="shared" si="0"/>
        <v>32</v>
      </c>
      <c r="N36" s="94" t="str">
        <f t="shared" si="1"/>
        <v>2102 SVEUČILIŠTE U ZAGREBU - GEOTEHNIČKI FAKULTET</v>
      </c>
      <c r="O36" s="94">
        <v>2102</v>
      </c>
      <c r="P36" s="97" t="s">
        <v>433</v>
      </c>
      <c r="Q36" s="98" t="s">
        <v>387</v>
      </c>
      <c r="R36" s="99" t="s">
        <v>434</v>
      </c>
      <c r="S36" s="97" t="s">
        <v>435</v>
      </c>
      <c r="T36" s="95">
        <v>3042316</v>
      </c>
      <c r="U36" s="91" t="s">
        <v>436</v>
      </c>
      <c r="V36" s="92" t="s">
        <v>43</v>
      </c>
      <c r="W36" s="93" t="s">
        <v>42</v>
      </c>
      <c r="X36" s="45"/>
      <c r="Y36" s="45"/>
      <c r="Z36" s="45"/>
      <c r="AA36" s="45"/>
      <c r="AB36" s="45"/>
    </row>
    <row r="37" spans="1:28" ht="15.75" hidden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96">
        <f t="shared" si="0"/>
        <v>33</v>
      </c>
      <c r="N37" s="94" t="str">
        <f t="shared" ref="N37:N63" si="2">O37&amp;" "&amp;P37</f>
        <v xml:space="preserve">2135 SVEUČILIŠTE U ZAGREBU - KATOLIČKI BOGOSLOVNI FAKULTET </v>
      </c>
      <c r="O37" s="94">
        <v>2135</v>
      </c>
      <c r="P37" s="97" t="s">
        <v>411</v>
      </c>
      <c r="Q37" s="98" t="s">
        <v>387</v>
      </c>
      <c r="R37" s="99" t="s">
        <v>412</v>
      </c>
      <c r="S37" s="97" t="s">
        <v>265</v>
      </c>
      <c r="T37" s="95">
        <v>3703088</v>
      </c>
      <c r="U37" s="91">
        <v>48987767944</v>
      </c>
      <c r="V37" s="92" t="s">
        <v>43</v>
      </c>
      <c r="W37" s="93" t="s">
        <v>42</v>
      </c>
      <c r="X37" s="45"/>
      <c r="Y37" s="45"/>
      <c r="Z37" s="45"/>
      <c r="AA37" s="45"/>
      <c r="AB37" s="45"/>
    </row>
    <row r="38" spans="1:28" ht="15.75" hidden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96">
        <f t="shared" si="0"/>
        <v>34</v>
      </c>
      <c r="N38" s="94" t="str">
        <f t="shared" si="2"/>
        <v>2151 SVEUČILIŠTE U RIJECI - TEHNIČKI FAKULTET</v>
      </c>
      <c r="O38" s="94">
        <v>2151</v>
      </c>
      <c r="P38" s="97" t="s">
        <v>339</v>
      </c>
      <c r="Q38" s="98" t="s">
        <v>308</v>
      </c>
      <c r="R38" s="99" t="s">
        <v>340</v>
      </c>
      <c r="S38" s="97" t="s">
        <v>310</v>
      </c>
      <c r="T38" s="95">
        <v>3334317</v>
      </c>
      <c r="U38" s="91" t="s">
        <v>341</v>
      </c>
      <c r="V38" s="92" t="s">
        <v>43</v>
      </c>
      <c r="W38" s="93" t="s">
        <v>42</v>
      </c>
      <c r="X38" s="45"/>
      <c r="Y38" s="45"/>
      <c r="Z38" s="45"/>
      <c r="AA38" s="45"/>
      <c r="AB38" s="45"/>
    </row>
    <row r="39" spans="1:28" ht="15.75" hidden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96">
        <f t="shared" si="0"/>
        <v>35</v>
      </c>
      <c r="N39" s="94" t="str">
        <f t="shared" si="2"/>
        <v>2160 SVEUČILIŠTE U RIJECI - GRAĐEVINSKI FAKULTET</v>
      </c>
      <c r="O39" s="94">
        <v>2160</v>
      </c>
      <c r="P39" s="97" t="s">
        <v>1183</v>
      </c>
      <c r="Q39" s="98" t="s">
        <v>308</v>
      </c>
      <c r="R39" s="99" t="s">
        <v>325</v>
      </c>
      <c r="S39" s="97" t="s">
        <v>310</v>
      </c>
      <c r="T39" s="95">
        <v>3395855</v>
      </c>
      <c r="U39" s="91" t="s">
        <v>326</v>
      </c>
      <c r="V39" s="92" t="s">
        <v>43</v>
      </c>
      <c r="W39" s="93" t="s">
        <v>42</v>
      </c>
      <c r="X39" s="45"/>
      <c r="Y39" s="45"/>
      <c r="Z39" s="45"/>
      <c r="AA39" s="45"/>
      <c r="AB39" s="45"/>
    </row>
    <row r="40" spans="1:28" ht="15.75" hidden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96">
        <f t="shared" si="0"/>
        <v>36</v>
      </c>
      <c r="N40" s="94" t="str">
        <f t="shared" si="2"/>
        <v>2186 SVEUČILIŠTE U RIJECI - EKONOMSKI FAKULTET</v>
      </c>
      <c r="O40" s="94">
        <v>2186</v>
      </c>
      <c r="P40" s="97" t="s">
        <v>315</v>
      </c>
      <c r="Q40" s="98" t="s">
        <v>308</v>
      </c>
      <c r="R40" s="99" t="s">
        <v>316</v>
      </c>
      <c r="S40" s="97" t="s">
        <v>310</v>
      </c>
      <c r="T40" s="95">
        <v>3328627</v>
      </c>
      <c r="U40" s="91" t="s">
        <v>317</v>
      </c>
      <c r="V40" s="92" t="s">
        <v>43</v>
      </c>
      <c r="W40" s="93" t="s">
        <v>42</v>
      </c>
      <c r="X40" s="45"/>
      <c r="Y40" s="45"/>
      <c r="Z40" s="45"/>
      <c r="AA40" s="45"/>
      <c r="AB40" s="45"/>
    </row>
    <row r="41" spans="1:28" ht="15.75" hidden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96">
        <f t="shared" si="0"/>
        <v>37</v>
      </c>
      <c r="N41" s="94" t="str">
        <f t="shared" si="2"/>
        <v>2194 SVEUČILIŠTE U RIJECI - FAKULTET ZA MENADŽMENT U TURIZMU I UGOSTITELJSTVU</v>
      </c>
      <c r="O41" s="94">
        <v>2194</v>
      </c>
      <c r="P41" s="97" t="s">
        <v>318</v>
      </c>
      <c r="Q41" s="98" t="s">
        <v>308</v>
      </c>
      <c r="R41" s="99" t="s">
        <v>319</v>
      </c>
      <c r="S41" s="97" t="s">
        <v>320</v>
      </c>
      <c r="T41" s="95">
        <v>3091732</v>
      </c>
      <c r="U41" s="91" t="s">
        <v>321</v>
      </c>
      <c r="V41" s="92" t="s">
        <v>43</v>
      </c>
      <c r="W41" s="93" t="s">
        <v>42</v>
      </c>
      <c r="X41" s="45"/>
      <c r="Y41" s="45"/>
      <c r="Z41" s="45"/>
      <c r="AA41" s="45"/>
      <c r="AB41" s="45"/>
    </row>
    <row r="42" spans="1:28" ht="15.75" hidden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96">
        <f t="shared" si="0"/>
        <v>38</v>
      </c>
      <c r="N42" s="94" t="str">
        <f t="shared" si="2"/>
        <v>2217 SVEUČILIŠTE U RIJECI - PRAVNI FAKULTET</v>
      </c>
      <c r="O42" s="94">
        <v>2217</v>
      </c>
      <c r="P42" s="97" t="s">
        <v>333</v>
      </c>
      <c r="Q42" s="98" t="s">
        <v>308</v>
      </c>
      <c r="R42" s="99" t="s">
        <v>334</v>
      </c>
      <c r="S42" s="97" t="s">
        <v>310</v>
      </c>
      <c r="T42" s="95">
        <v>3328562</v>
      </c>
      <c r="U42" s="91" t="s">
        <v>335</v>
      </c>
      <c r="V42" s="92" t="s">
        <v>43</v>
      </c>
      <c r="W42" s="93" t="s">
        <v>42</v>
      </c>
      <c r="X42" s="45"/>
      <c r="Y42" s="45"/>
      <c r="Z42" s="45"/>
      <c r="AA42" s="45"/>
      <c r="AB42" s="45"/>
    </row>
    <row r="43" spans="1:28" ht="15.75" hidden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96">
        <f t="shared" si="0"/>
        <v>39</v>
      </c>
      <c r="N43" s="94" t="str">
        <f t="shared" si="2"/>
        <v>2225 SVEUČILIŠTE U RIJECI - MEDICINSKI FAKULTET</v>
      </c>
      <c r="O43" s="94">
        <v>2225</v>
      </c>
      <c r="P43" s="97" t="s">
        <v>327</v>
      </c>
      <c r="Q43" s="98" t="s">
        <v>308</v>
      </c>
      <c r="R43" s="99" t="s">
        <v>328</v>
      </c>
      <c r="S43" s="97" t="s">
        <v>310</v>
      </c>
      <c r="T43" s="95">
        <v>3328554</v>
      </c>
      <c r="U43" s="91" t="s">
        <v>329</v>
      </c>
      <c r="V43" s="92" t="s">
        <v>43</v>
      </c>
      <c r="W43" s="93" t="s">
        <v>42</v>
      </c>
      <c r="X43" s="45"/>
      <c r="Y43" s="45"/>
      <c r="Z43" s="45"/>
      <c r="AA43" s="45"/>
      <c r="AB43" s="45"/>
    </row>
    <row r="44" spans="1:28" ht="15.75" hidden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96">
        <f t="shared" si="0"/>
        <v>40</v>
      </c>
      <c r="N44" s="94" t="str">
        <f t="shared" si="2"/>
        <v>2250 SVEUČILIŠTE J. J. STROSSMAYERA U OSIJEKU - GRAĐEVINSKI I ARHITEKTONSKI FAKULTET OSIJEK</v>
      </c>
      <c r="O44" s="94">
        <v>2250</v>
      </c>
      <c r="P44" s="97" t="s">
        <v>1227</v>
      </c>
      <c r="Q44" s="98" t="s">
        <v>266</v>
      </c>
      <c r="R44" s="99" t="s">
        <v>1179</v>
      </c>
      <c r="S44" s="97" t="s">
        <v>268</v>
      </c>
      <c r="T44" s="95">
        <v>3397335</v>
      </c>
      <c r="U44" s="91" t="s">
        <v>278</v>
      </c>
      <c r="V44" s="92" t="s">
        <v>43</v>
      </c>
      <c r="W44" s="93" t="s">
        <v>42</v>
      </c>
      <c r="X44" s="45"/>
      <c r="Y44" s="45"/>
      <c r="Z44" s="45"/>
      <c r="AA44" s="45"/>
      <c r="AB44" s="45"/>
    </row>
    <row r="45" spans="1:28" ht="15.75" hidden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96">
        <f t="shared" si="0"/>
        <v>41</v>
      </c>
      <c r="N45" s="94" t="str">
        <f t="shared" si="2"/>
        <v>2268 SVEUČILIŠTE J. J. STROSSMAYERA U OSIJEKU - FAKULTET AGROBIOTEHNIČKIH ZNANOSTI OSIJEK</v>
      </c>
      <c r="O45" s="94">
        <v>2268</v>
      </c>
      <c r="P45" s="97" t="s">
        <v>1221</v>
      </c>
      <c r="Q45" s="98" t="s">
        <v>266</v>
      </c>
      <c r="R45" s="99" t="s">
        <v>281</v>
      </c>
      <c r="S45" s="97" t="s">
        <v>268</v>
      </c>
      <c r="T45" s="95">
        <v>3058212</v>
      </c>
      <c r="U45" s="91" t="s">
        <v>282</v>
      </c>
      <c r="V45" s="92" t="s">
        <v>43</v>
      </c>
      <c r="W45" s="93" t="s">
        <v>42</v>
      </c>
      <c r="X45" s="45"/>
      <c r="Y45" s="45"/>
      <c r="Z45" s="45"/>
      <c r="AA45" s="45"/>
      <c r="AB45" s="45"/>
    </row>
    <row r="46" spans="1:28" ht="15.75" hidden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96">
        <f t="shared" si="0"/>
        <v>42</v>
      </c>
      <c r="N46" s="94" t="str">
        <f t="shared" si="2"/>
        <v>2276 SVEUČILIŠTE J. J. STROSSMAYERA U OSIJEKU - PREHRAMBENO TEHNOLOŠKI FAKULTET</v>
      </c>
      <c r="O46" s="94">
        <v>2276</v>
      </c>
      <c r="P46" s="97" t="s">
        <v>1234</v>
      </c>
      <c r="Q46" s="98" t="s">
        <v>266</v>
      </c>
      <c r="R46" s="99" t="s">
        <v>1235</v>
      </c>
      <c r="S46" s="97" t="s">
        <v>268</v>
      </c>
      <c r="T46" s="95">
        <v>3058204</v>
      </c>
      <c r="U46" s="91" t="s">
        <v>285</v>
      </c>
      <c r="V46" s="92" t="s">
        <v>43</v>
      </c>
      <c r="W46" s="93" t="s">
        <v>42</v>
      </c>
      <c r="X46" s="45"/>
      <c r="Y46" s="45"/>
      <c r="Z46" s="45"/>
      <c r="AA46" s="45"/>
      <c r="AB46" s="45"/>
    </row>
    <row r="47" spans="1:28" ht="15.75" hidden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96">
        <f t="shared" si="0"/>
        <v>43</v>
      </c>
      <c r="N47" s="94" t="str">
        <f t="shared" si="2"/>
        <v>2284 SVEUČILIŠTE J. J. STROSSMAYERA U OSIJEKU - EKONOMSKI FAKULTET</v>
      </c>
      <c r="O47" s="94">
        <v>2284</v>
      </c>
      <c r="P47" s="97" t="s">
        <v>1220</v>
      </c>
      <c r="Q47" s="98" t="s">
        <v>266</v>
      </c>
      <c r="R47" s="99" t="s">
        <v>270</v>
      </c>
      <c r="S47" s="97" t="s">
        <v>268</v>
      </c>
      <c r="T47" s="95">
        <v>3021645</v>
      </c>
      <c r="U47" s="91" t="s">
        <v>271</v>
      </c>
      <c r="V47" s="92" t="s">
        <v>43</v>
      </c>
      <c r="W47" s="93" t="s">
        <v>42</v>
      </c>
      <c r="X47" s="45"/>
      <c r="Y47" s="45"/>
      <c r="Z47" s="45"/>
      <c r="AA47" s="45"/>
      <c r="AB47" s="45"/>
    </row>
    <row r="48" spans="1:28" ht="15.75" hidden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96">
        <f t="shared" si="0"/>
        <v>44</v>
      </c>
      <c r="N48" s="94" t="str">
        <f t="shared" si="2"/>
        <v>2292 SVEUČILIŠTE J. J. STROSSMAYERA U OSIJEKU - PRAVNI FAKULTET</v>
      </c>
      <c r="O48" s="94">
        <v>2292</v>
      </c>
      <c r="P48" s="97" t="s">
        <v>1233</v>
      </c>
      <c r="Q48" s="98" t="s">
        <v>266</v>
      </c>
      <c r="R48" s="99" t="s">
        <v>283</v>
      </c>
      <c r="S48" s="97" t="s">
        <v>268</v>
      </c>
      <c r="T48" s="95">
        <v>3014193</v>
      </c>
      <c r="U48" s="91" t="s">
        <v>284</v>
      </c>
      <c r="V48" s="92" t="s">
        <v>43</v>
      </c>
      <c r="W48" s="93" t="s">
        <v>42</v>
      </c>
      <c r="X48" s="45"/>
      <c r="Y48" s="45"/>
      <c r="Z48" s="45"/>
      <c r="AA48" s="45"/>
      <c r="AB48" s="45"/>
    </row>
    <row r="49" spans="1:28" ht="15.75" hidden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96">
        <f t="shared" si="0"/>
        <v>45</v>
      </c>
      <c r="N49" s="94" t="str">
        <f t="shared" si="2"/>
        <v>2313 SVEUČILIŠTE J. J. STROSSMAYERA U OSIJEKU - FAKULTET ELEKTROTEHNIKE, RAČUNARSTVA I INFORMACIJSKIH TEHNOLOGIJA OSIJEK</v>
      </c>
      <c r="O49" s="94">
        <v>2313</v>
      </c>
      <c r="P49" s="97" t="s">
        <v>1222</v>
      </c>
      <c r="Q49" s="98" t="s">
        <v>266</v>
      </c>
      <c r="R49" s="99" t="s">
        <v>272</v>
      </c>
      <c r="S49" s="97" t="s">
        <v>268</v>
      </c>
      <c r="T49" s="95">
        <v>3392589</v>
      </c>
      <c r="U49" s="91" t="s">
        <v>273</v>
      </c>
      <c r="V49" s="92" t="s">
        <v>43</v>
      </c>
      <c r="W49" s="93" t="s">
        <v>42</v>
      </c>
      <c r="X49" s="45"/>
      <c r="Y49" s="45"/>
      <c r="Z49" s="45"/>
      <c r="AA49" s="45"/>
      <c r="AB49" s="45"/>
    </row>
    <row r="50" spans="1:28" ht="15.75" hidden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96">
        <f t="shared" si="0"/>
        <v>46</v>
      </c>
      <c r="N50" s="94" t="str">
        <f t="shared" si="2"/>
        <v>2321 SVEUČILIŠTE J. J. STROSSMAYERA U OSIJEKU - FILOZOFSKI FAKULTET</v>
      </c>
      <c r="O50" s="94">
        <v>2321</v>
      </c>
      <c r="P50" s="97" t="s">
        <v>1225</v>
      </c>
      <c r="Q50" s="98" t="s">
        <v>266</v>
      </c>
      <c r="R50" s="99" t="s">
        <v>274</v>
      </c>
      <c r="S50" s="97" t="s">
        <v>268</v>
      </c>
      <c r="T50" s="95">
        <v>3014185</v>
      </c>
      <c r="U50" s="91" t="s">
        <v>275</v>
      </c>
      <c r="V50" s="92" t="s">
        <v>43</v>
      </c>
      <c r="W50" s="93" t="s">
        <v>42</v>
      </c>
      <c r="X50" s="45"/>
      <c r="Y50" s="45"/>
      <c r="Z50" s="45"/>
      <c r="AA50" s="45"/>
      <c r="AB50" s="45"/>
    </row>
    <row r="51" spans="1:28" ht="15.75" hidden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96">
        <f t="shared" si="0"/>
        <v>47</v>
      </c>
      <c r="N51" s="94" t="str">
        <f t="shared" si="2"/>
        <v>2330 SVEUČILIŠTE U SPLITU - FAKULTET ELEKTROTEHNIKE, STROJARSTVA I BRODOGRADNJE</v>
      </c>
      <c r="O51" s="94">
        <v>2330</v>
      </c>
      <c r="P51" s="97" t="s">
        <v>355</v>
      </c>
      <c r="Q51" s="98" t="s">
        <v>349</v>
      </c>
      <c r="R51" s="99" t="s">
        <v>356</v>
      </c>
      <c r="S51" s="97" t="s">
        <v>350</v>
      </c>
      <c r="T51" s="95">
        <v>3118339</v>
      </c>
      <c r="U51" s="91" t="s">
        <v>357</v>
      </c>
      <c r="V51" s="92" t="s">
        <v>43</v>
      </c>
      <c r="W51" s="93" t="s">
        <v>42</v>
      </c>
      <c r="X51" s="45"/>
      <c r="Y51" s="45"/>
      <c r="Z51" s="45"/>
      <c r="AA51" s="45"/>
      <c r="AB51" s="45"/>
    </row>
    <row r="52" spans="1:28" ht="15.75" hidden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96">
        <f t="shared" si="0"/>
        <v>48</v>
      </c>
      <c r="N52" s="94" t="str">
        <f t="shared" si="2"/>
        <v>2348 SVEUČILIŠTE U SPLITU - FAKULTET GRAĐEVINARSTVA, ARHITEKTURE I GEODEZIJE</v>
      </c>
      <c r="O52" s="94">
        <v>2348</v>
      </c>
      <c r="P52" s="97" t="s">
        <v>361</v>
      </c>
      <c r="Q52" s="98" t="s">
        <v>349</v>
      </c>
      <c r="R52" s="99" t="s">
        <v>362</v>
      </c>
      <c r="S52" s="97" t="s">
        <v>350</v>
      </c>
      <c r="T52" s="95">
        <v>3149463</v>
      </c>
      <c r="U52" s="91" t="s">
        <v>363</v>
      </c>
      <c r="V52" s="92" t="s">
        <v>43</v>
      </c>
      <c r="W52" s="93" t="s">
        <v>42</v>
      </c>
      <c r="X52" s="45"/>
      <c r="Y52" s="45"/>
      <c r="Z52" s="45"/>
      <c r="AA52" s="45"/>
      <c r="AB52" s="45"/>
    </row>
    <row r="53" spans="1:28" ht="15.75" hidden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96">
        <f t="shared" si="0"/>
        <v>49</v>
      </c>
      <c r="N53" s="94" t="str">
        <f t="shared" si="2"/>
        <v>2356 SVEUČILIŠTE U SPLITU - KEMIJSKO-TEHNOLOŠKI FAKULTET</v>
      </c>
      <c r="O53" s="94">
        <v>2356</v>
      </c>
      <c r="P53" s="97" t="s">
        <v>364</v>
      </c>
      <c r="Q53" s="98" t="s">
        <v>349</v>
      </c>
      <c r="R53" s="99" t="s">
        <v>1184</v>
      </c>
      <c r="S53" s="97" t="s">
        <v>350</v>
      </c>
      <c r="T53" s="95">
        <v>3119068</v>
      </c>
      <c r="U53" s="91" t="s">
        <v>365</v>
      </c>
      <c r="V53" s="92" t="s">
        <v>43</v>
      </c>
      <c r="W53" s="93" t="s">
        <v>42</v>
      </c>
      <c r="X53" s="45"/>
      <c r="Y53" s="45"/>
      <c r="Z53" s="45"/>
      <c r="AA53" s="45"/>
      <c r="AB53" s="45"/>
    </row>
    <row r="54" spans="1:28" ht="15" hidden="1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96">
        <f t="shared" si="0"/>
        <v>50</v>
      </c>
      <c r="N54" s="94" t="str">
        <f t="shared" si="2"/>
        <v>2372 SVEUČILIŠTE U SPLITU - EKONOMSKI FAKULTET</v>
      </c>
      <c r="O54" s="94">
        <v>2372</v>
      </c>
      <c r="P54" s="97" t="s">
        <v>352</v>
      </c>
      <c r="Q54" s="98" t="s">
        <v>349</v>
      </c>
      <c r="R54" s="99" t="s">
        <v>353</v>
      </c>
      <c r="S54" s="97" t="s">
        <v>350</v>
      </c>
      <c r="T54" s="95">
        <v>3119076</v>
      </c>
      <c r="U54" s="91" t="s">
        <v>354</v>
      </c>
      <c r="V54" s="92" t="s">
        <v>43</v>
      </c>
      <c r="W54" s="93" t="s">
        <v>42</v>
      </c>
      <c r="X54" s="45"/>
      <c r="Y54" s="45"/>
      <c r="Z54" s="45"/>
      <c r="AA54" s="45"/>
      <c r="AB54" s="45"/>
    </row>
    <row r="55" spans="1:28" ht="15.75" hidden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96">
        <f t="shared" si="0"/>
        <v>51</v>
      </c>
      <c r="N55" s="94" t="str">
        <f t="shared" si="2"/>
        <v>2397 SVEUČILIŠTE U SPLITU - PRAVNI FAKULTET</v>
      </c>
      <c r="O55" s="94">
        <v>2397</v>
      </c>
      <c r="P55" s="97" t="s">
        <v>376</v>
      </c>
      <c r="Q55" s="98" t="s">
        <v>349</v>
      </c>
      <c r="R55" s="99" t="s">
        <v>377</v>
      </c>
      <c r="S55" s="97" t="s">
        <v>350</v>
      </c>
      <c r="T55" s="95">
        <v>3118347</v>
      </c>
      <c r="U55" s="91" t="s">
        <v>378</v>
      </c>
      <c r="V55" s="92" t="s">
        <v>43</v>
      </c>
      <c r="W55" s="93" t="s">
        <v>42</v>
      </c>
      <c r="X55" s="45"/>
      <c r="Y55" s="45"/>
      <c r="Z55" s="45"/>
      <c r="AA55" s="45"/>
      <c r="AB55" s="45"/>
    </row>
    <row r="56" spans="1:28" ht="15" hidden="1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96">
        <f t="shared" si="0"/>
        <v>52</v>
      </c>
      <c r="N56" s="94" t="str">
        <f t="shared" si="2"/>
        <v>2410 SVEUČILIŠTE U SPLITU - PRIRODOSLOVNO - MATEMATIČKI FAKULTET</v>
      </c>
      <c r="O56" s="94">
        <v>2410</v>
      </c>
      <c r="P56" s="97" t="s">
        <v>379</v>
      </c>
      <c r="Q56" s="98" t="s">
        <v>349</v>
      </c>
      <c r="R56" s="99" t="s">
        <v>1186</v>
      </c>
      <c r="S56" s="97" t="s">
        <v>350</v>
      </c>
      <c r="T56" s="95">
        <v>3199622</v>
      </c>
      <c r="U56" s="91" t="s">
        <v>380</v>
      </c>
      <c r="V56" s="92" t="s">
        <v>43</v>
      </c>
      <c r="W56" s="93" t="s">
        <v>42</v>
      </c>
      <c r="X56" s="45"/>
      <c r="Y56" s="45"/>
      <c r="Z56" s="45"/>
      <c r="AA56" s="45"/>
      <c r="AB56" s="45"/>
    </row>
    <row r="57" spans="1:28" ht="15.75" hidden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96">
        <f t="shared" si="0"/>
        <v>53</v>
      </c>
      <c r="N57" s="94" t="str">
        <f t="shared" si="2"/>
        <v>2436 SVEUČILIŠTE U ZAGREBU</v>
      </c>
      <c r="O57" s="94">
        <v>2436</v>
      </c>
      <c r="P57" s="97" t="s">
        <v>387</v>
      </c>
      <c r="Q57" s="98" t="s">
        <v>387</v>
      </c>
      <c r="R57" s="99" t="s">
        <v>455</v>
      </c>
      <c r="S57" s="97" t="s">
        <v>265</v>
      </c>
      <c r="T57" s="95">
        <v>3211592</v>
      </c>
      <c r="U57" s="91" t="s">
        <v>388</v>
      </c>
      <c r="V57" s="92" t="s">
        <v>43</v>
      </c>
      <c r="W57" s="93" t="s">
        <v>42</v>
      </c>
      <c r="X57" s="45"/>
      <c r="Y57" s="45"/>
      <c r="Z57" s="45"/>
      <c r="AA57" s="45"/>
      <c r="AB57" s="45"/>
    </row>
    <row r="58" spans="1:28" ht="15" hidden="1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96">
        <f t="shared" si="0"/>
        <v>54</v>
      </c>
      <c r="N58" s="94" t="str">
        <f t="shared" si="2"/>
        <v>2444 SVEUČILIŠTE U RIJECI</v>
      </c>
      <c r="O58" s="94">
        <v>2444</v>
      </c>
      <c r="P58" s="97" t="s">
        <v>308</v>
      </c>
      <c r="Q58" s="98" t="s">
        <v>308</v>
      </c>
      <c r="R58" s="99" t="s">
        <v>309</v>
      </c>
      <c r="S58" s="97" t="s">
        <v>310</v>
      </c>
      <c r="T58" s="95">
        <v>3337413</v>
      </c>
      <c r="U58" s="91" t="s">
        <v>311</v>
      </c>
      <c r="V58" s="92" t="s">
        <v>43</v>
      </c>
      <c r="W58" s="93" t="s">
        <v>42</v>
      </c>
      <c r="X58" s="45"/>
      <c r="Y58" s="45"/>
      <c r="Z58" s="45"/>
      <c r="AA58" s="45"/>
      <c r="AB58" s="45"/>
    </row>
    <row r="59" spans="1:28" ht="15" hidden="1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96">
        <f t="shared" si="0"/>
        <v>55</v>
      </c>
      <c r="N59" s="94" t="str">
        <f t="shared" si="2"/>
        <v>2452 SVEUČILIŠTE J. J. STROSSMAYERA U OSIJEKU</v>
      </c>
      <c r="O59" s="94">
        <v>2452</v>
      </c>
      <c r="P59" s="97" t="s">
        <v>1218</v>
      </c>
      <c r="Q59" s="98" t="s">
        <v>266</v>
      </c>
      <c r="R59" s="99" t="s">
        <v>267</v>
      </c>
      <c r="S59" s="97" t="s">
        <v>268</v>
      </c>
      <c r="T59" s="95">
        <v>3049779</v>
      </c>
      <c r="U59" s="91" t="s">
        <v>269</v>
      </c>
      <c r="V59" s="92" t="s">
        <v>43</v>
      </c>
      <c r="W59" s="93" t="s">
        <v>42</v>
      </c>
      <c r="X59" s="45"/>
      <c r="Y59" s="45"/>
      <c r="Z59" s="45"/>
      <c r="AA59" s="45"/>
      <c r="AB59" s="45"/>
    </row>
    <row r="60" spans="1:28" ht="15.75" hidden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96">
        <f t="shared" si="0"/>
        <v>56</v>
      </c>
      <c r="N60" s="94" t="str">
        <f t="shared" si="2"/>
        <v>2469 SVEUČILIŠTE U SPLITU</v>
      </c>
      <c r="O60" s="94">
        <v>2469</v>
      </c>
      <c r="P60" s="97" t="s">
        <v>349</v>
      </c>
      <c r="Q60" s="98" t="s">
        <v>349</v>
      </c>
      <c r="R60" s="99" t="s">
        <v>359</v>
      </c>
      <c r="S60" s="97" t="s">
        <v>350</v>
      </c>
      <c r="T60" s="95">
        <v>3129306</v>
      </c>
      <c r="U60" s="91" t="s">
        <v>351</v>
      </c>
      <c r="V60" s="92" t="s">
        <v>43</v>
      </c>
      <c r="W60" s="93" t="s">
        <v>42</v>
      </c>
      <c r="X60" s="45"/>
      <c r="Y60" s="45"/>
      <c r="Z60" s="45"/>
      <c r="AA60" s="45"/>
      <c r="AB60" s="45"/>
    </row>
    <row r="61" spans="1:28" ht="15" hidden="1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96">
        <f t="shared" si="0"/>
        <v>57</v>
      </c>
      <c r="N61" s="94" t="str">
        <f t="shared" si="2"/>
        <v>2493 SVEUČILIŠTE U RIJECI - SVEUČILIŠNA KNJIŽNICA</v>
      </c>
      <c r="O61" s="94">
        <v>2493</v>
      </c>
      <c r="P61" s="97" t="s">
        <v>336</v>
      </c>
      <c r="Q61" s="98" t="s">
        <v>308</v>
      </c>
      <c r="R61" s="99" t="s">
        <v>337</v>
      </c>
      <c r="S61" s="97" t="s">
        <v>310</v>
      </c>
      <c r="T61" s="95">
        <v>3328686</v>
      </c>
      <c r="U61" s="91" t="s">
        <v>338</v>
      </c>
      <c r="V61" s="92" t="s">
        <v>43</v>
      </c>
      <c r="W61" s="93" t="s">
        <v>42</v>
      </c>
      <c r="X61" s="45"/>
      <c r="Y61" s="45"/>
      <c r="Z61" s="45"/>
      <c r="AA61" s="45"/>
      <c r="AB61" s="45"/>
    </row>
    <row r="62" spans="1:28" ht="15.75" hidden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96">
        <f t="shared" si="0"/>
        <v>58</v>
      </c>
      <c r="N62" s="94" t="str">
        <f t="shared" si="2"/>
        <v>2508 SVEUČILIŠTE J. J. STROSSMAYERA U OSIJEKU - GRADSKA I SVEUČILIŠNA KNJIŽNICA</v>
      </c>
      <c r="O62" s="94">
        <v>2508</v>
      </c>
      <c r="P62" s="97" t="s">
        <v>1226</v>
      </c>
      <c r="Q62" s="98" t="s">
        <v>266</v>
      </c>
      <c r="R62" s="99" t="s">
        <v>276</v>
      </c>
      <c r="S62" s="97" t="s">
        <v>268</v>
      </c>
      <c r="T62" s="95">
        <v>3014347</v>
      </c>
      <c r="U62" s="91" t="s">
        <v>277</v>
      </c>
      <c r="V62" s="92" t="s">
        <v>43</v>
      </c>
      <c r="W62" s="93" t="s">
        <v>42</v>
      </c>
      <c r="X62" s="45"/>
      <c r="Y62" s="45"/>
      <c r="Z62" s="45"/>
      <c r="AA62" s="45"/>
      <c r="AB62" s="45"/>
    </row>
    <row r="63" spans="1:28" ht="15" hidden="1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96">
        <f t="shared" si="0"/>
        <v>59</v>
      </c>
      <c r="N63" s="94" t="str">
        <f t="shared" si="2"/>
        <v>2524 SVEUČILIŠTE U SPLITU - SVEUČILIŠNA KNJIŽNICA</v>
      </c>
      <c r="O63" s="94">
        <v>2524</v>
      </c>
      <c r="P63" s="97" t="s">
        <v>381</v>
      </c>
      <c r="Q63" s="98" t="s">
        <v>349</v>
      </c>
      <c r="R63" s="99" t="s">
        <v>382</v>
      </c>
      <c r="S63" s="97" t="s">
        <v>350</v>
      </c>
      <c r="T63" s="95">
        <v>3118436</v>
      </c>
      <c r="U63" s="91" t="s">
        <v>383</v>
      </c>
      <c r="V63" s="92" t="s">
        <v>43</v>
      </c>
      <c r="W63" s="93" t="s">
        <v>42</v>
      </c>
      <c r="X63" s="45"/>
      <c r="Y63" s="45"/>
      <c r="Z63" s="45"/>
      <c r="AA63" s="45"/>
      <c r="AB63" s="45"/>
    </row>
    <row r="64" spans="1:28" ht="15.75" hidden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96">
        <f t="shared" si="0"/>
        <v>60</v>
      </c>
      <c r="N64" s="94"/>
      <c r="O64" s="94">
        <v>2532</v>
      </c>
      <c r="P64" s="97" t="s">
        <v>3621</v>
      </c>
      <c r="Q64" s="98" t="s">
        <v>305</v>
      </c>
      <c r="R64" s="99"/>
      <c r="S64" s="97"/>
      <c r="T64" s="95" t="s">
        <v>3622</v>
      </c>
      <c r="U64" s="91" t="s">
        <v>3623</v>
      </c>
      <c r="V64" s="92" t="s">
        <v>43</v>
      </c>
      <c r="W64" s="93" t="s">
        <v>42</v>
      </c>
      <c r="X64" s="45"/>
      <c r="Y64" s="45"/>
      <c r="Z64" s="45"/>
      <c r="AA64" s="45"/>
      <c r="AB64" s="45"/>
    </row>
    <row r="65" spans="1:28" ht="15.75" hidden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96">
        <f t="shared" si="0"/>
        <v>61</v>
      </c>
      <c r="N65" s="94" t="str">
        <f t="shared" ref="N65:N96" si="3">O65&amp;" "&amp;P65</f>
        <v>2900 INSTITUT ZA OCEANOGRAFIJU I RIBARSTVO</v>
      </c>
      <c r="O65" s="94">
        <v>2900</v>
      </c>
      <c r="P65" s="97" t="s">
        <v>573</v>
      </c>
      <c r="Q65" s="98" t="s">
        <v>3624</v>
      </c>
      <c r="R65" s="99" t="s">
        <v>1202</v>
      </c>
      <c r="S65" s="97" t="s">
        <v>350</v>
      </c>
      <c r="T65" s="95">
        <v>3118355</v>
      </c>
      <c r="U65" s="91" t="s">
        <v>574</v>
      </c>
      <c r="V65" s="92" t="s">
        <v>640</v>
      </c>
      <c r="W65" s="93" t="s">
        <v>523</v>
      </c>
      <c r="X65" s="45"/>
      <c r="Y65" s="45"/>
      <c r="Z65" s="45"/>
      <c r="AA65" s="45"/>
      <c r="AB65" s="45"/>
    </row>
    <row r="66" spans="1:28" ht="15.75" hidden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96">
        <f t="shared" si="0"/>
        <v>62</v>
      </c>
      <c r="N66" s="94" t="str">
        <f t="shared" si="3"/>
        <v>2918 EKONOMSKI INSTITUT ZAGREB</v>
      </c>
      <c r="O66" s="94">
        <v>2918</v>
      </c>
      <c r="P66" s="97" t="s">
        <v>524</v>
      </c>
      <c r="Q66" s="98" t="s">
        <v>3624</v>
      </c>
      <c r="R66" s="99" t="s">
        <v>525</v>
      </c>
      <c r="S66" s="97" t="s">
        <v>265</v>
      </c>
      <c r="T66" s="95">
        <v>3219925</v>
      </c>
      <c r="U66" s="91" t="s">
        <v>526</v>
      </c>
      <c r="V66" s="92" t="s">
        <v>640</v>
      </c>
      <c r="W66" s="93" t="s">
        <v>523</v>
      </c>
      <c r="X66" s="45"/>
      <c r="Y66" s="45"/>
      <c r="Z66" s="45"/>
      <c r="AA66" s="45"/>
      <c r="AB66" s="45"/>
    </row>
    <row r="67" spans="1:28" ht="15.75" hidden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96">
        <f t="shared" si="0"/>
        <v>63</v>
      </c>
      <c r="N67" s="94" t="str">
        <f t="shared" si="3"/>
        <v>2934 HRVATSKI INSTITUT ZA POVIJEST</v>
      </c>
      <c r="O67" s="94">
        <v>2934</v>
      </c>
      <c r="P67" s="97" t="s">
        <v>527</v>
      </c>
      <c r="Q67" s="98" t="s">
        <v>3624</v>
      </c>
      <c r="R67" s="99" t="s">
        <v>528</v>
      </c>
      <c r="S67" s="97" t="s">
        <v>265</v>
      </c>
      <c r="T67" s="95">
        <v>3207153</v>
      </c>
      <c r="U67" s="91" t="s">
        <v>529</v>
      </c>
      <c r="V67" s="92" t="s">
        <v>640</v>
      </c>
      <c r="W67" s="93" t="s">
        <v>523</v>
      </c>
      <c r="X67" s="45"/>
      <c r="Y67" s="45"/>
      <c r="Z67" s="45"/>
      <c r="AA67" s="45"/>
      <c r="AB67" s="45"/>
    </row>
    <row r="68" spans="1:28" ht="15.75" hidden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96">
        <f t="shared" si="0"/>
        <v>64</v>
      </c>
      <c r="N68" s="94" t="str">
        <f t="shared" si="3"/>
        <v>2942 INSTITUT ZA POVIJEST UMJETNOSTI</v>
      </c>
      <c r="O68" s="94">
        <v>2942</v>
      </c>
      <c r="P68" s="97" t="s">
        <v>579</v>
      </c>
      <c r="Q68" s="98" t="s">
        <v>3624</v>
      </c>
      <c r="R68" s="99" t="s">
        <v>580</v>
      </c>
      <c r="S68" s="97" t="s">
        <v>265</v>
      </c>
      <c r="T68" s="95">
        <v>1339958</v>
      </c>
      <c r="U68" s="91" t="s">
        <v>581</v>
      </c>
      <c r="V68" s="92" t="s">
        <v>640</v>
      </c>
      <c r="W68" s="93" t="s">
        <v>523</v>
      </c>
      <c r="X68" s="45"/>
      <c r="Y68" s="45"/>
      <c r="Z68" s="45"/>
      <c r="AA68" s="45"/>
      <c r="AB68" s="45"/>
    </row>
    <row r="69" spans="1:28" ht="15" hidden="1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96">
        <f t="shared" si="0"/>
        <v>65</v>
      </c>
      <c r="N69" s="94" t="str">
        <f t="shared" si="3"/>
        <v>2959 INSTITUT ZA MEDICINSKA ISTRAŽIVANJA I MEDICINU RADA</v>
      </c>
      <c r="O69" s="94">
        <v>2959</v>
      </c>
      <c r="P69" s="97" t="s">
        <v>565</v>
      </c>
      <c r="Q69" s="98" t="s">
        <v>3624</v>
      </c>
      <c r="R69" s="99" t="s">
        <v>566</v>
      </c>
      <c r="S69" s="97" t="s">
        <v>265</v>
      </c>
      <c r="T69" s="95">
        <v>3270475</v>
      </c>
      <c r="U69" s="91" t="s">
        <v>567</v>
      </c>
      <c r="V69" s="92" t="s">
        <v>640</v>
      </c>
      <c r="W69" s="93" t="s">
        <v>523</v>
      </c>
      <c r="X69" s="45"/>
      <c r="Y69" s="45"/>
      <c r="Z69" s="45"/>
      <c r="AA69" s="45"/>
      <c r="AB69" s="45"/>
    </row>
    <row r="70" spans="1:28" ht="15.75" hidden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96">
        <f t="shared" si="0"/>
        <v>66</v>
      </c>
      <c r="N70" s="94" t="str">
        <f t="shared" si="3"/>
        <v>2967 HRVATSKI ŠUMARSKI INSTITUT</v>
      </c>
      <c r="O70" s="94">
        <v>2967</v>
      </c>
      <c r="P70" s="97" t="s">
        <v>588</v>
      </c>
      <c r="Q70" s="98" t="s">
        <v>3624</v>
      </c>
      <c r="R70" s="99" t="s">
        <v>589</v>
      </c>
      <c r="S70" s="97" t="s">
        <v>590</v>
      </c>
      <c r="T70" s="95">
        <v>3115879</v>
      </c>
      <c r="U70" s="91" t="s">
        <v>591</v>
      </c>
      <c r="V70" s="92" t="s">
        <v>640</v>
      </c>
      <c r="W70" s="93" t="s">
        <v>523</v>
      </c>
      <c r="X70" s="45"/>
      <c r="Y70" s="45"/>
      <c r="Z70" s="45"/>
      <c r="AA70" s="45"/>
      <c r="AB70" s="45"/>
    </row>
    <row r="71" spans="1:28" ht="15.75" hidden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96">
        <f t="shared" si="0"/>
        <v>67</v>
      </c>
      <c r="N71" s="94" t="str">
        <f t="shared" si="3"/>
        <v>2975 INSTITUT ZA FIZIKU</v>
      </c>
      <c r="O71" s="94">
        <v>2975</v>
      </c>
      <c r="P71" s="97" t="s">
        <v>551</v>
      </c>
      <c r="Q71" s="98" t="s">
        <v>3624</v>
      </c>
      <c r="R71" s="99" t="s">
        <v>536</v>
      </c>
      <c r="S71" s="97" t="s">
        <v>265</v>
      </c>
      <c r="T71" s="95">
        <v>3270424</v>
      </c>
      <c r="U71" s="91" t="s">
        <v>552</v>
      </c>
      <c r="V71" s="92" t="s">
        <v>640</v>
      </c>
      <c r="W71" s="93" t="s">
        <v>523</v>
      </c>
      <c r="X71" s="45"/>
      <c r="Y71" s="45"/>
      <c r="Z71" s="45"/>
      <c r="AA71" s="45"/>
      <c r="AB71" s="45"/>
    </row>
    <row r="72" spans="1:28" ht="15.75" hidden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96">
        <f t="shared" ref="M72:M135" si="4">+M71+1</f>
        <v>68</v>
      </c>
      <c r="N72" s="94" t="str">
        <f t="shared" si="3"/>
        <v>2991 POLJOPRIVREDNI INSTITUT OSIJEK</v>
      </c>
      <c r="O72" s="94">
        <v>2991</v>
      </c>
      <c r="P72" s="97" t="s">
        <v>1203</v>
      </c>
      <c r="Q72" s="98" t="s">
        <v>3624</v>
      </c>
      <c r="R72" s="99" t="s">
        <v>1204</v>
      </c>
      <c r="S72" s="97" t="s">
        <v>268</v>
      </c>
      <c r="T72" s="95">
        <v>3058239</v>
      </c>
      <c r="U72" s="91" t="s">
        <v>1205</v>
      </c>
      <c r="V72" s="92" t="s">
        <v>640</v>
      </c>
      <c r="W72" s="93" t="s">
        <v>523</v>
      </c>
      <c r="X72" s="45"/>
      <c r="Y72" s="45"/>
      <c r="Z72" s="45"/>
      <c r="AA72" s="45"/>
      <c r="AB72" s="45"/>
    </row>
    <row r="73" spans="1:28" ht="15.75" hidden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96">
        <f t="shared" si="4"/>
        <v>69</v>
      </c>
      <c r="N73" s="94" t="str">
        <f t="shared" si="3"/>
        <v>3009 INSTITUT ZA MIGRACIJE I NARODNOSTI</v>
      </c>
      <c r="O73" s="94">
        <v>3009</v>
      </c>
      <c r="P73" s="97" t="s">
        <v>570</v>
      </c>
      <c r="Q73" s="98" t="s">
        <v>3624</v>
      </c>
      <c r="R73" s="99" t="s">
        <v>571</v>
      </c>
      <c r="S73" s="97" t="s">
        <v>265</v>
      </c>
      <c r="T73" s="95">
        <v>3287572</v>
      </c>
      <c r="U73" s="91" t="s">
        <v>572</v>
      </c>
      <c r="V73" s="92" t="s">
        <v>640</v>
      </c>
      <c r="W73" s="93" t="s">
        <v>523</v>
      </c>
      <c r="X73" s="45"/>
      <c r="Y73" s="45"/>
      <c r="Z73" s="45"/>
      <c r="AA73" s="45"/>
      <c r="AB73" s="45"/>
    </row>
    <row r="74" spans="1:28" ht="15" hidden="1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96">
        <f t="shared" si="4"/>
        <v>70</v>
      </c>
      <c r="N74" s="94" t="str">
        <f t="shared" si="3"/>
        <v>3025 INSTITUT ZA JADRANSKE KULTURE I MELIORACIJU KRŠA</v>
      </c>
      <c r="O74" s="94">
        <v>3025</v>
      </c>
      <c r="P74" s="97" t="s">
        <v>559</v>
      </c>
      <c r="Q74" s="98" t="s">
        <v>3624</v>
      </c>
      <c r="R74" s="99" t="s">
        <v>560</v>
      </c>
      <c r="S74" s="97" t="s">
        <v>350</v>
      </c>
      <c r="T74" s="95">
        <v>3140792</v>
      </c>
      <c r="U74" s="91" t="s">
        <v>561</v>
      </c>
      <c r="V74" s="92" t="s">
        <v>640</v>
      </c>
      <c r="W74" s="93" t="s">
        <v>523</v>
      </c>
      <c r="X74" s="45"/>
      <c r="Y74" s="45"/>
      <c r="Z74" s="45"/>
      <c r="AA74" s="45"/>
      <c r="AB74" s="45"/>
    </row>
    <row r="75" spans="1:28" ht="15.75" hidden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96">
        <f t="shared" si="4"/>
        <v>71</v>
      </c>
      <c r="N75" s="94" t="str">
        <f t="shared" si="3"/>
        <v>3041 INSTITUT RUĐER BOŠKOVIĆ</v>
      </c>
      <c r="O75" s="94">
        <v>3041</v>
      </c>
      <c r="P75" s="97" t="s">
        <v>535</v>
      </c>
      <c r="Q75" s="98" t="s">
        <v>3624</v>
      </c>
      <c r="R75" s="99" t="s">
        <v>536</v>
      </c>
      <c r="S75" s="97" t="s">
        <v>265</v>
      </c>
      <c r="T75" s="95">
        <v>3270289</v>
      </c>
      <c r="U75" s="91" t="s">
        <v>537</v>
      </c>
      <c r="V75" s="92" t="s">
        <v>640</v>
      </c>
      <c r="W75" s="93" t="s">
        <v>523</v>
      </c>
      <c r="X75" s="45"/>
      <c r="Y75" s="45"/>
      <c r="Z75" s="45"/>
      <c r="AA75" s="45"/>
      <c r="AB75" s="45"/>
    </row>
    <row r="76" spans="1:28" ht="15.75" hidden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96">
        <f t="shared" si="4"/>
        <v>72</v>
      </c>
      <c r="N76" s="94" t="str">
        <f t="shared" si="3"/>
        <v>3050 INSTITUT ZA DRUŠTVENA ISTRAŽIVANJA</v>
      </c>
      <c r="O76" s="94">
        <v>3050</v>
      </c>
      <c r="P76" s="97" t="s">
        <v>543</v>
      </c>
      <c r="Q76" s="98" t="s">
        <v>3624</v>
      </c>
      <c r="R76" s="99" t="s">
        <v>544</v>
      </c>
      <c r="S76" s="97" t="s">
        <v>265</v>
      </c>
      <c r="T76" s="95">
        <v>3205118</v>
      </c>
      <c r="U76" s="91" t="s">
        <v>545</v>
      </c>
      <c r="V76" s="92" t="s">
        <v>640</v>
      </c>
      <c r="W76" s="93" t="s">
        <v>523</v>
      </c>
      <c r="X76" s="45"/>
      <c r="Y76" s="45"/>
      <c r="Z76" s="45"/>
      <c r="AA76" s="45"/>
      <c r="AB76" s="45"/>
    </row>
    <row r="77" spans="1:28" ht="15.75" hidden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96">
        <f t="shared" si="4"/>
        <v>73</v>
      </c>
      <c r="N77" s="94" t="str">
        <f t="shared" si="3"/>
        <v>3068 INSTITUT ZA TURIZAM</v>
      </c>
      <c r="O77" s="94">
        <v>3068</v>
      </c>
      <c r="P77" s="97" t="s">
        <v>582</v>
      </c>
      <c r="Q77" s="98" t="s">
        <v>3624</v>
      </c>
      <c r="R77" s="99" t="s">
        <v>583</v>
      </c>
      <c r="S77" s="97" t="s">
        <v>265</v>
      </c>
      <c r="T77" s="95">
        <v>3208001</v>
      </c>
      <c r="U77" s="91" t="s">
        <v>584</v>
      </c>
      <c r="V77" s="92" t="s">
        <v>640</v>
      </c>
      <c r="W77" s="93" t="s">
        <v>523</v>
      </c>
      <c r="X77" s="45"/>
      <c r="Y77" s="45"/>
      <c r="Z77" s="45"/>
      <c r="AA77" s="45"/>
      <c r="AB77" s="45"/>
    </row>
    <row r="78" spans="1:28" ht="15.75" hidden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96">
        <f t="shared" si="4"/>
        <v>74</v>
      </c>
      <c r="N78" s="94" t="str">
        <f t="shared" si="3"/>
        <v>3076 INSTITUT ZA POLJOPRIVREDU I TURIZAM</v>
      </c>
      <c r="O78" s="94">
        <v>3076</v>
      </c>
      <c r="P78" s="97" t="s">
        <v>575</v>
      </c>
      <c r="Q78" s="98" t="s">
        <v>3624</v>
      </c>
      <c r="R78" s="99" t="s">
        <v>576</v>
      </c>
      <c r="S78" s="97" t="s">
        <v>577</v>
      </c>
      <c r="T78" s="95">
        <v>3421031</v>
      </c>
      <c r="U78" s="91" t="s">
        <v>578</v>
      </c>
      <c r="V78" s="92" t="s">
        <v>640</v>
      </c>
      <c r="W78" s="93" t="s">
        <v>523</v>
      </c>
      <c r="X78" s="45"/>
      <c r="Y78" s="45"/>
      <c r="Z78" s="45"/>
      <c r="AA78" s="45"/>
      <c r="AB78" s="45"/>
    </row>
    <row r="79" spans="1:28" ht="15.75" hidden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96">
        <f t="shared" si="4"/>
        <v>75</v>
      </c>
      <c r="N79" s="94" t="str">
        <f t="shared" si="3"/>
        <v>3084 INSTITUT ZA ETNOLOGIJU I FOLKLORISTIKU</v>
      </c>
      <c r="O79" s="94">
        <v>3084</v>
      </c>
      <c r="P79" s="97" t="s">
        <v>546</v>
      </c>
      <c r="Q79" s="98" t="s">
        <v>3624</v>
      </c>
      <c r="R79" s="99" t="s">
        <v>547</v>
      </c>
      <c r="S79" s="97" t="s">
        <v>265</v>
      </c>
      <c r="T79" s="95">
        <v>3724042</v>
      </c>
      <c r="U79" s="91" t="s">
        <v>548</v>
      </c>
      <c r="V79" s="92" t="s">
        <v>640</v>
      </c>
      <c r="W79" s="93" t="s">
        <v>523</v>
      </c>
      <c r="X79" s="45"/>
      <c r="Y79" s="45"/>
      <c r="Z79" s="45"/>
      <c r="AA79" s="45"/>
      <c r="AB79" s="45"/>
    </row>
    <row r="80" spans="1:28" ht="15.75" hidden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96">
        <f t="shared" si="4"/>
        <v>76</v>
      </c>
      <c r="N80" s="94" t="str">
        <f t="shared" si="3"/>
        <v>3092 INSTITUT ZA FILOZOFIJU</v>
      </c>
      <c r="O80" s="94">
        <v>3092</v>
      </c>
      <c r="P80" s="97" t="s">
        <v>549</v>
      </c>
      <c r="Q80" s="98" t="s">
        <v>3624</v>
      </c>
      <c r="R80" s="99" t="s">
        <v>1200</v>
      </c>
      <c r="S80" s="97" t="s">
        <v>265</v>
      </c>
      <c r="T80" s="95">
        <v>3772047</v>
      </c>
      <c r="U80" s="91" t="s">
        <v>550</v>
      </c>
      <c r="V80" s="92" t="s">
        <v>640</v>
      </c>
      <c r="W80" s="93" t="s">
        <v>523</v>
      </c>
      <c r="X80" s="45"/>
      <c r="Y80" s="45"/>
      <c r="Z80" s="45"/>
      <c r="AA80" s="45"/>
      <c r="AB80" s="45"/>
    </row>
    <row r="81" spans="1:28" ht="15.75" hidden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96">
        <f t="shared" si="4"/>
        <v>77</v>
      </c>
      <c r="N81" s="94" t="str">
        <f t="shared" si="3"/>
        <v>3105 INSTITUT DRUŠTVENIH ZNANOSTI IVO PILAR</v>
      </c>
      <c r="O81" s="94">
        <v>3105</v>
      </c>
      <c r="P81" s="97" t="s">
        <v>532</v>
      </c>
      <c r="Q81" s="98" t="s">
        <v>3624</v>
      </c>
      <c r="R81" s="99" t="s">
        <v>533</v>
      </c>
      <c r="S81" s="97" t="s">
        <v>265</v>
      </c>
      <c r="T81" s="95">
        <v>3793028</v>
      </c>
      <c r="U81" s="91" t="s">
        <v>534</v>
      </c>
      <c r="V81" s="92" t="s">
        <v>640</v>
      </c>
      <c r="W81" s="93" t="s">
        <v>523</v>
      </c>
      <c r="X81" s="45"/>
      <c r="Y81" s="45"/>
      <c r="Z81" s="45"/>
      <c r="AA81" s="45"/>
      <c r="AB81" s="45"/>
    </row>
    <row r="82" spans="1:28" ht="15.75" hidden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96">
        <f t="shared" si="4"/>
        <v>78</v>
      </c>
      <c r="N82" s="94" t="str">
        <f t="shared" si="3"/>
        <v>3113 INSTITUT ZA ANTROPOLOGIJU</v>
      </c>
      <c r="O82" s="94">
        <v>3113</v>
      </c>
      <c r="P82" s="97" t="s">
        <v>538</v>
      </c>
      <c r="Q82" s="98" t="s">
        <v>3624</v>
      </c>
      <c r="R82" s="99" t="s">
        <v>539</v>
      </c>
      <c r="S82" s="97" t="s">
        <v>265</v>
      </c>
      <c r="T82" s="95">
        <v>3817121</v>
      </c>
      <c r="U82" s="91" t="s">
        <v>540</v>
      </c>
      <c r="V82" s="92" t="s">
        <v>640</v>
      </c>
      <c r="W82" s="93" t="s">
        <v>523</v>
      </c>
      <c r="X82" s="45"/>
      <c r="Y82" s="45"/>
      <c r="Z82" s="45"/>
      <c r="AA82" s="45"/>
      <c r="AB82" s="45"/>
    </row>
    <row r="83" spans="1:28" ht="15.75" hidden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96">
        <f t="shared" si="4"/>
        <v>79</v>
      </c>
      <c r="N83" s="94" t="str">
        <f t="shared" si="3"/>
        <v>3121 INSTITUT ZA ARHEOLOGIJU</v>
      </c>
      <c r="O83" s="94">
        <v>3121</v>
      </c>
      <c r="P83" s="97" t="s">
        <v>541</v>
      </c>
      <c r="Q83" s="98" t="s">
        <v>3624</v>
      </c>
      <c r="R83" s="99" t="s">
        <v>539</v>
      </c>
      <c r="S83" s="97" t="s">
        <v>265</v>
      </c>
      <c r="T83" s="95">
        <v>3937658</v>
      </c>
      <c r="U83" s="91" t="s">
        <v>542</v>
      </c>
      <c r="V83" s="92" t="s">
        <v>640</v>
      </c>
      <c r="W83" s="93" t="s">
        <v>523</v>
      </c>
      <c r="X83" s="45"/>
      <c r="Y83" s="45"/>
      <c r="Z83" s="45"/>
      <c r="AA83" s="45"/>
      <c r="AB83" s="45"/>
    </row>
    <row r="84" spans="1:28" ht="15.75" hidden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96">
        <f t="shared" si="4"/>
        <v>80</v>
      </c>
      <c r="N84" s="94" t="str">
        <f t="shared" si="3"/>
        <v>6154 SVEUČILIŠTE U ZAGREBU - FAKULTET FILOZOFIJE I RELIGIJSKIH ZNANOSTI</v>
      </c>
      <c r="O84" s="94">
        <v>6154</v>
      </c>
      <c r="P84" s="97" t="s">
        <v>1189</v>
      </c>
      <c r="Q84" s="98" t="s">
        <v>387</v>
      </c>
      <c r="R84" s="99" t="s">
        <v>409</v>
      </c>
      <c r="S84" s="97" t="s">
        <v>265</v>
      </c>
      <c r="T84" s="95">
        <v>1235664</v>
      </c>
      <c r="U84" s="91" t="s">
        <v>410</v>
      </c>
      <c r="V84" s="92" t="s">
        <v>43</v>
      </c>
      <c r="W84" s="93" t="s">
        <v>42</v>
      </c>
      <c r="X84" s="45"/>
      <c r="Y84" s="45"/>
      <c r="Z84" s="45"/>
      <c r="AA84" s="45"/>
      <c r="AB84" s="45"/>
    </row>
    <row r="85" spans="1:28" ht="15.75" hidden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96">
        <f t="shared" si="4"/>
        <v>81</v>
      </c>
      <c r="N85" s="94" t="str">
        <f t="shared" si="3"/>
        <v>6179 DRŽAVNI ZAVOD ZA INTELEKTUALNO VLASNIŠTVO</v>
      </c>
      <c r="O85" s="94">
        <v>6179</v>
      </c>
      <c r="P85" s="97" t="s">
        <v>593</v>
      </c>
      <c r="Q85" s="98" t="s">
        <v>1206</v>
      </c>
      <c r="R85" s="99" t="s">
        <v>594</v>
      </c>
      <c r="S85" s="97" t="s">
        <v>265</v>
      </c>
      <c r="T85" s="95">
        <v>3899772</v>
      </c>
      <c r="U85" s="91" t="s">
        <v>595</v>
      </c>
      <c r="V85" s="92" t="s">
        <v>1206</v>
      </c>
      <c r="W85" s="93" t="s">
        <v>762</v>
      </c>
      <c r="X85" s="45"/>
      <c r="Y85" s="45"/>
      <c r="Z85" s="45"/>
      <c r="AA85" s="45"/>
      <c r="AB85" s="45"/>
    </row>
    <row r="86" spans="1:28" ht="15.75" hidden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96">
        <f t="shared" si="4"/>
        <v>82</v>
      </c>
      <c r="N86" s="94" t="str">
        <f t="shared" si="3"/>
        <v>21053 VELEUČILIŠTE U KARLOVCU</v>
      </c>
      <c r="O86" s="94">
        <v>21053</v>
      </c>
      <c r="P86" s="97" t="s">
        <v>501</v>
      </c>
      <c r="Q86" s="98" t="s">
        <v>3625</v>
      </c>
      <c r="R86" s="99" t="s">
        <v>502</v>
      </c>
      <c r="S86" s="97" t="s">
        <v>503</v>
      </c>
      <c r="T86" s="95">
        <v>1286030</v>
      </c>
      <c r="U86" s="91" t="s">
        <v>504</v>
      </c>
      <c r="V86" s="92" t="s">
        <v>43</v>
      </c>
      <c r="W86" s="93" t="s">
        <v>42</v>
      </c>
      <c r="X86" s="45"/>
      <c r="Y86" s="45"/>
      <c r="Z86" s="45"/>
      <c r="AA86" s="45"/>
      <c r="AB86" s="45"/>
    </row>
    <row r="87" spans="1:28" ht="15.75" hidden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96">
        <f t="shared" si="4"/>
        <v>83</v>
      </c>
      <c r="N87" s="94" t="str">
        <f t="shared" si="3"/>
        <v>21061 INSTITUT ZA HRVATSKI JEZIK I JEZIKOSLOVLJE</v>
      </c>
      <c r="O87" s="94">
        <v>21061</v>
      </c>
      <c r="P87" s="97" t="s">
        <v>556</v>
      </c>
      <c r="Q87" s="98" t="s">
        <v>3624</v>
      </c>
      <c r="R87" s="99" t="s">
        <v>557</v>
      </c>
      <c r="S87" s="97" t="s">
        <v>265</v>
      </c>
      <c r="T87" s="95">
        <v>1259571</v>
      </c>
      <c r="U87" s="91" t="s">
        <v>558</v>
      </c>
      <c r="V87" s="92" t="s">
        <v>640</v>
      </c>
      <c r="W87" s="93" t="s">
        <v>523</v>
      </c>
      <c r="X87" s="45"/>
      <c r="Y87" s="45"/>
      <c r="Z87" s="45"/>
      <c r="AA87" s="45"/>
      <c r="AB87" s="45"/>
    </row>
    <row r="88" spans="1:28" ht="15.75" hidden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96">
        <f t="shared" si="4"/>
        <v>84</v>
      </c>
      <c r="N88" s="94" t="str">
        <f t="shared" si="3"/>
        <v>21070 STAROSLAVENSKI INSTITUT</v>
      </c>
      <c r="O88" s="94">
        <v>21070</v>
      </c>
      <c r="P88" s="97" t="s">
        <v>585</v>
      </c>
      <c r="Q88" s="98" t="s">
        <v>3624</v>
      </c>
      <c r="R88" s="99" t="s">
        <v>586</v>
      </c>
      <c r="S88" s="97" t="s">
        <v>265</v>
      </c>
      <c r="T88" s="95">
        <v>1259563</v>
      </c>
      <c r="U88" s="91" t="s">
        <v>587</v>
      </c>
      <c r="V88" s="92" t="s">
        <v>640</v>
      </c>
      <c r="W88" s="93" t="s">
        <v>523</v>
      </c>
      <c r="X88" s="45"/>
      <c r="Y88" s="45"/>
      <c r="Z88" s="45"/>
      <c r="AA88" s="45"/>
      <c r="AB88" s="45"/>
    </row>
    <row r="89" spans="1:28" ht="15.75" hidden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96">
        <f t="shared" si="4"/>
        <v>85</v>
      </c>
      <c r="N89" s="94" t="str">
        <f t="shared" si="3"/>
        <v>21836 NACIONALNA I SVEUČILIŠNA KNJIŽNICA U ZAGREBU</v>
      </c>
      <c r="O89" s="94">
        <v>21836</v>
      </c>
      <c r="P89" s="97" t="s">
        <v>596</v>
      </c>
      <c r="Q89" s="98" t="s">
        <v>3626</v>
      </c>
      <c r="R89" s="99" t="s">
        <v>597</v>
      </c>
      <c r="S89" s="97" t="s">
        <v>265</v>
      </c>
      <c r="T89" s="95">
        <v>3205363</v>
      </c>
      <c r="U89" s="91" t="s">
        <v>598</v>
      </c>
      <c r="V89" s="92" t="s">
        <v>619</v>
      </c>
      <c r="W89" s="93" t="s">
        <v>592</v>
      </c>
      <c r="X89" s="45"/>
      <c r="Y89" s="45"/>
      <c r="Z89" s="45"/>
      <c r="AA89" s="45"/>
      <c r="AB89" s="45"/>
    </row>
    <row r="90" spans="1:28" ht="15.75" hidden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96">
        <f t="shared" si="4"/>
        <v>86</v>
      </c>
      <c r="N90" s="94" t="str">
        <f t="shared" si="3"/>
        <v>21852 HRVATSKA AKADEMSKA I ISTRAŽIVAČKA MREŽA - CARNET</v>
      </c>
      <c r="O90" s="94">
        <v>21852</v>
      </c>
      <c r="P90" s="97" t="s">
        <v>599</v>
      </c>
      <c r="Q90" s="98" t="s">
        <v>3626</v>
      </c>
      <c r="R90" s="99" t="s">
        <v>600</v>
      </c>
      <c r="S90" s="97" t="s">
        <v>265</v>
      </c>
      <c r="T90" s="95">
        <v>1147820</v>
      </c>
      <c r="U90" s="91" t="s">
        <v>601</v>
      </c>
      <c r="V90" s="92" t="s">
        <v>619</v>
      </c>
      <c r="W90" s="93" t="s">
        <v>592</v>
      </c>
      <c r="X90" s="45"/>
      <c r="Y90" s="45"/>
      <c r="Z90" s="45"/>
      <c r="AA90" s="45"/>
      <c r="AB90" s="45"/>
    </row>
    <row r="91" spans="1:28" ht="15.75" hidden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96">
        <f t="shared" si="4"/>
        <v>87</v>
      </c>
      <c r="N91" s="94" t="str">
        <f t="shared" si="3"/>
        <v>21869 LEKSIKOGRAFSKI ZAVOD MIROSLAV KRLEŽA</v>
      </c>
      <c r="O91" s="94">
        <v>21869</v>
      </c>
      <c r="P91" s="97" t="s">
        <v>602</v>
      </c>
      <c r="Q91" s="98" t="s">
        <v>3626</v>
      </c>
      <c r="R91" s="99" t="s">
        <v>603</v>
      </c>
      <c r="S91" s="97" t="s">
        <v>265</v>
      </c>
      <c r="T91" s="95">
        <v>3211622</v>
      </c>
      <c r="U91" s="91" t="s">
        <v>604</v>
      </c>
      <c r="V91" s="92" t="s">
        <v>619</v>
      </c>
      <c r="W91" s="93" t="s">
        <v>592</v>
      </c>
      <c r="X91" s="45"/>
      <c r="Y91" s="45"/>
      <c r="Z91" s="45"/>
      <c r="AA91" s="45"/>
      <c r="AB91" s="45"/>
    </row>
    <row r="92" spans="1:28" ht="15.75" hidden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96">
        <f t="shared" si="4"/>
        <v>88</v>
      </c>
      <c r="N92" s="94" t="str">
        <f t="shared" si="3"/>
        <v>22371 VISOKO GOSPODARSKO UČILIŠTE U KRIŽEVCIMA</v>
      </c>
      <c r="O92" s="94">
        <v>22371</v>
      </c>
      <c r="P92" s="97" t="s">
        <v>516</v>
      </c>
      <c r="Q92" s="98" t="s">
        <v>3625</v>
      </c>
      <c r="R92" s="99" t="s">
        <v>517</v>
      </c>
      <c r="S92" s="97" t="s">
        <v>518</v>
      </c>
      <c r="T92" s="95">
        <v>1411942</v>
      </c>
      <c r="U92" s="91" t="s">
        <v>519</v>
      </c>
      <c r="V92" s="92" t="s">
        <v>43</v>
      </c>
      <c r="W92" s="93" t="s">
        <v>42</v>
      </c>
      <c r="X92" s="45"/>
      <c r="Y92" s="45"/>
      <c r="Z92" s="45"/>
      <c r="AA92" s="45"/>
      <c r="AB92" s="45"/>
    </row>
    <row r="93" spans="1:28" ht="15.75" hidden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96">
        <f t="shared" si="4"/>
        <v>89</v>
      </c>
      <c r="N93" s="94" t="str">
        <f t="shared" si="3"/>
        <v>22427 TEHNIČKO VELEUČILIŠTE U ZAGREBU</v>
      </c>
      <c r="O93" s="94">
        <v>22427</v>
      </c>
      <c r="P93" s="97" t="s">
        <v>486</v>
      </c>
      <c r="Q93" s="98" t="s">
        <v>3625</v>
      </c>
      <c r="R93" s="99" t="s">
        <v>487</v>
      </c>
      <c r="S93" s="97" t="s">
        <v>265</v>
      </c>
      <c r="T93" s="95">
        <v>1398270</v>
      </c>
      <c r="U93" s="91" t="s">
        <v>488</v>
      </c>
      <c r="V93" s="92" t="s">
        <v>43</v>
      </c>
      <c r="W93" s="93" t="s">
        <v>42</v>
      </c>
      <c r="X93" s="45"/>
      <c r="Y93" s="45"/>
      <c r="Z93" s="45"/>
      <c r="AA93" s="45"/>
      <c r="AB93" s="45"/>
    </row>
    <row r="94" spans="1:28" ht="15.75" hidden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96">
        <f t="shared" si="4"/>
        <v>90</v>
      </c>
      <c r="N94" s="94" t="str">
        <f t="shared" si="3"/>
        <v>22435 SVEUČILIŠTE U SPLITU - FILOZOFSKI FAKULTET</v>
      </c>
      <c r="O94" s="94">
        <v>22435</v>
      </c>
      <c r="P94" s="97" t="s">
        <v>358</v>
      </c>
      <c r="Q94" s="98" t="s">
        <v>349</v>
      </c>
      <c r="R94" s="99" t="s">
        <v>359</v>
      </c>
      <c r="S94" s="97" t="s">
        <v>350</v>
      </c>
      <c r="T94" s="95">
        <v>1413236</v>
      </c>
      <c r="U94" s="91" t="s">
        <v>360</v>
      </c>
      <c r="V94" s="92" t="s">
        <v>43</v>
      </c>
      <c r="W94" s="93" t="s">
        <v>42</v>
      </c>
      <c r="X94" s="45"/>
      <c r="Y94" s="45"/>
      <c r="Z94" s="45"/>
      <c r="AA94" s="45"/>
      <c r="AB94" s="45"/>
    </row>
    <row r="95" spans="1:28" ht="15.75" hidden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96">
        <f t="shared" si="4"/>
        <v>91</v>
      </c>
      <c r="N95" s="94" t="str">
        <f t="shared" si="3"/>
        <v>22451 SVEUČILIŠTE U SPLITU - MEDICINSKI FAKULTET</v>
      </c>
      <c r="O95" s="94">
        <v>22451</v>
      </c>
      <c r="P95" s="97" t="s">
        <v>371</v>
      </c>
      <c r="Q95" s="98" t="s">
        <v>349</v>
      </c>
      <c r="R95" s="99" t="s">
        <v>372</v>
      </c>
      <c r="S95" s="97" t="s">
        <v>350</v>
      </c>
      <c r="T95" s="95">
        <v>1315366</v>
      </c>
      <c r="U95" s="91" t="s">
        <v>373</v>
      </c>
      <c r="V95" s="92" t="s">
        <v>43</v>
      </c>
      <c r="W95" s="93" t="s">
        <v>42</v>
      </c>
      <c r="X95" s="45"/>
      <c r="Y95" s="45"/>
      <c r="Z95" s="45"/>
      <c r="AA95" s="45"/>
      <c r="AB95" s="45"/>
    </row>
    <row r="96" spans="1:28" ht="15.75" hidden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96">
        <f t="shared" si="4"/>
        <v>92</v>
      </c>
      <c r="N96" s="94" t="str">
        <f t="shared" si="3"/>
        <v>22460 SVEUČILIŠTE U SPLITU - POMORSKI FAKULTET</v>
      </c>
      <c r="O96" s="94">
        <v>22460</v>
      </c>
      <c r="P96" s="97" t="s">
        <v>374</v>
      </c>
      <c r="Q96" s="98" t="s">
        <v>349</v>
      </c>
      <c r="R96" s="99" t="s">
        <v>1185</v>
      </c>
      <c r="S96" s="97" t="s">
        <v>350</v>
      </c>
      <c r="T96" s="95">
        <v>1406043</v>
      </c>
      <c r="U96" s="91" t="s">
        <v>375</v>
      </c>
      <c r="V96" s="92" t="s">
        <v>43</v>
      </c>
      <c r="W96" s="93" t="s">
        <v>42</v>
      </c>
      <c r="X96" s="45"/>
      <c r="Y96" s="45"/>
      <c r="Z96" s="45"/>
      <c r="AA96" s="45"/>
      <c r="AB96" s="45"/>
    </row>
    <row r="97" spans="1:28" ht="15.75" hidden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96">
        <f t="shared" si="4"/>
        <v>93</v>
      </c>
      <c r="N97" s="94" t="str">
        <f t="shared" ref="N97:N128" si="5">O97&amp;" "&amp;P97</f>
        <v>22478 SVEUČILIŠTE U SPLITU - UMJETNIČKA AKADEMIJA</v>
      </c>
      <c r="O97" s="94">
        <v>22478</v>
      </c>
      <c r="P97" s="97" t="s">
        <v>384</v>
      </c>
      <c r="Q97" s="98" t="s">
        <v>349</v>
      </c>
      <c r="R97" s="99" t="s">
        <v>385</v>
      </c>
      <c r="S97" s="97" t="s">
        <v>350</v>
      </c>
      <c r="T97" s="95">
        <v>1321358</v>
      </c>
      <c r="U97" s="91" t="s">
        <v>386</v>
      </c>
      <c r="V97" s="92" t="s">
        <v>43</v>
      </c>
      <c r="W97" s="93" t="s">
        <v>42</v>
      </c>
      <c r="X97" s="45"/>
      <c r="Y97" s="45"/>
      <c r="Z97" s="45"/>
      <c r="AA97" s="45"/>
      <c r="AB97" s="45"/>
    </row>
    <row r="98" spans="1:28" ht="15.75" hidden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96">
        <f t="shared" si="4"/>
        <v>94</v>
      </c>
      <c r="N98" s="94" t="str">
        <f t="shared" si="5"/>
        <v>22486 SVEUČILIŠTE J. J. STROSSMAYERA U OSIJEKU - FAKULTET ZA ODGOJNE I OBRAZOVNE ZNANOSTI</v>
      </c>
      <c r="O98" s="94">
        <v>22486</v>
      </c>
      <c r="P98" s="97" t="s">
        <v>1224</v>
      </c>
      <c r="Q98" s="98" t="s">
        <v>266</v>
      </c>
      <c r="R98" s="99" t="s">
        <v>286</v>
      </c>
      <c r="S98" s="97" t="s">
        <v>268</v>
      </c>
      <c r="T98" s="95">
        <v>1404881</v>
      </c>
      <c r="U98" s="91" t="s">
        <v>287</v>
      </c>
      <c r="V98" s="92" t="s">
        <v>43</v>
      </c>
      <c r="W98" s="93" t="s">
        <v>42</v>
      </c>
      <c r="X98" s="45"/>
      <c r="Y98" s="45"/>
      <c r="Z98" s="45"/>
      <c r="AA98" s="45"/>
      <c r="AB98" s="45"/>
    </row>
    <row r="99" spans="1:28" ht="15.75" hidden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96">
        <f t="shared" si="4"/>
        <v>95</v>
      </c>
      <c r="N99" s="94" t="str">
        <f t="shared" si="5"/>
        <v>22494 VELEUČILIŠTE U RIJECI</v>
      </c>
      <c r="O99" s="94">
        <v>22494</v>
      </c>
      <c r="P99" s="97" t="s">
        <v>506</v>
      </c>
      <c r="Q99" s="98" t="s">
        <v>3625</v>
      </c>
      <c r="R99" s="99" t="s">
        <v>507</v>
      </c>
      <c r="S99" s="97" t="s">
        <v>310</v>
      </c>
      <c r="T99" s="95">
        <v>1387332</v>
      </c>
      <c r="U99" s="91" t="s">
        <v>508</v>
      </c>
      <c r="V99" s="92" t="s">
        <v>43</v>
      </c>
      <c r="W99" s="93" t="s">
        <v>42</v>
      </c>
      <c r="X99" s="45"/>
      <c r="Y99" s="45"/>
      <c r="Z99" s="45"/>
      <c r="AA99" s="45"/>
      <c r="AB99" s="45"/>
    </row>
    <row r="100" spans="1:28" ht="15.75" hidden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96">
        <f t="shared" si="4"/>
        <v>96</v>
      </c>
      <c r="N100" s="94" t="str">
        <f t="shared" si="5"/>
        <v xml:space="preserve">22525 HRVATSKI GEOLOŠKI INSTITUT </v>
      </c>
      <c r="O100" s="94">
        <v>22525</v>
      </c>
      <c r="P100" s="97" t="s">
        <v>553</v>
      </c>
      <c r="Q100" s="98" t="s">
        <v>3624</v>
      </c>
      <c r="R100" s="99" t="s">
        <v>554</v>
      </c>
      <c r="S100" s="97" t="s">
        <v>265</v>
      </c>
      <c r="T100" s="95">
        <v>3219518</v>
      </c>
      <c r="U100" s="91" t="s">
        <v>555</v>
      </c>
      <c r="V100" s="92" t="s">
        <v>640</v>
      </c>
      <c r="W100" s="93" t="s">
        <v>523</v>
      </c>
      <c r="X100" s="45"/>
      <c r="Y100" s="45"/>
      <c r="Z100" s="45"/>
      <c r="AA100" s="45"/>
      <c r="AB100" s="45"/>
    </row>
    <row r="101" spans="1:28" ht="15.75" hidden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96">
        <f t="shared" si="4"/>
        <v>97</v>
      </c>
      <c r="N101" s="94" t="str">
        <f t="shared" si="5"/>
        <v>22568 SVEUČILIŠTE U RIJECI - POMORSKI FAKULTET</v>
      </c>
      <c r="O101" s="94">
        <v>22568</v>
      </c>
      <c r="P101" s="97" t="s">
        <v>330</v>
      </c>
      <c r="Q101" s="98" t="s">
        <v>308</v>
      </c>
      <c r="R101" s="99" t="s">
        <v>331</v>
      </c>
      <c r="S101" s="97" t="s">
        <v>310</v>
      </c>
      <c r="T101" s="95">
        <v>1580485</v>
      </c>
      <c r="U101" s="91" t="s">
        <v>332</v>
      </c>
      <c r="V101" s="92" t="s">
        <v>43</v>
      </c>
      <c r="W101" s="93" t="s">
        <v>42</v>
      </c>
      <c r="X101" s="45"/>
      <c r="Y101" s="45"/>
      <c r="Z101" s="45"/>
      <c r="AA101" s="45"/>
      <c r="AB101" s="45"/>
    </row>
    <row r="102" spans="1:28" ht="15.75" hidden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96">
        <f t="shared" si="4"/>
        <v>98</v>
      </c>
      <c r="N102" s="94" t="str">
        <f t="shared" si="5"/>
        <v>22621 INSTITUT ZA RAZVOJ I MEĐUNARODNE ODNOSE</v>
      </c>
      <c r="O102" s="94">
        <v>22621</v>
      </c>
      <c r="P102" s="97" t="s">
        <v>568</v>
      </c>
      <c r="Q102" s="98" t="s">
        <v>3624</v>
      </c>
      <c r="R102" s="99" t="s">
        <v>1201</v>
      </c>
      <c r="S102" s="97" t="s">
        <v>265</v>
      </c>
      <c r="T102" s="95">
        <v>3205177</v>
      </c>
      <c r="U102" s="91" t="s">
        <v>569</v>
      </c>
      <c r="V102" s="92" t="s">
        <v>640</v>
      </c>
      <c r="W102" s="93" t="s">
        <v>523</v>
      </c>
      <c r="X102" s="45"/>
      <c r="Y102" s="45"/>
      <c r="Z102" s="45"/>
      <c r="AA102" s="45"/>
      <c r="AB102" s="45"/>
    </row>
    <row r="103" spans="1:28" ht="15.75" hidden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96">
        <f t="shared" si="4"/>
        <v>99</v>
      </c>
      <c r="N103" s="94" t="str">
        <f t="shared" si="5"/>
        <v>22824 VELEUČILIŠTE U ŠIBENIKU</v>
      </c>
      <c r="O103" s="94">
        <v>22824</v>
      </c>
      <c r="P103" s="97" t="s">
        <v>509</v>
      </c>
      <c r="Q103" s="98" t="s">
        <v>3625</v>
      </c>
      <c r="R103" s="99" t="s">
        <v>510</v>
      </c>
      <c r="S103" s="97" t="s">
        <v>511</v>
      </c>
      <c r="T103" s="95">
        <v>2100673</v>
      </c>
      <c r="U103" s="91" t="s">
        <v>512</v>
      </c>
      <c r="V103" s="92" t="s">
        <v>43</v>
      </c>
      <c r="W103" s="93" t="s">
        <v>42</v>
      </c>
      <c r="X103" s="45"/>
      <c r="Y103" s="45"/>
      <c r="Z103" s="45"/>
      <c r="AA103" s="45"/>
      <c r="AB103" s="45"/>
    </row>
    <row r="104" spans="1:28" ht="15.75" hidden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96">
        <f t="shared" si="4"/>
        <v>100</v>
      </c>
      <c r="N104" s="94" t="str">
        <f t="shared" si="5"/>
        <v>22832 ZDRAVSTVENO VELEUČILIŠTE</v>
      </c>
      <c r="O104" s="94">
        <v>22832</v>
      </c>
      <c r="P104" s="97" t="s">
        <v>520</v>
      </c>
      <c r="Q104" s="98" t="s">
        <v>3625</v>
      </c>
      <c r="R104" s="99" t="s">
        <v>521</v>
      </c>
      <c r="S104" s="97" t="s">
        <v>265</v>
      </c>
      <c r="T104" s="95">
        <v>1274597</v>
      </c>
      <c r="U104" s="91" t="s">
        <v>522</v>
      </c>
      <c r="V104" s="92" t="s">
        <v>43</v>
      </c>
      <c r="W104" s="93" t="s">
        <v>42</v>
      </c>
      <c r="X104" s="45"/>
      <c r="Y104" s="45"/>
      <c r="Z104" s="45"/>
      <c r="AA104" s="45"/>
      <c r="AB104" s="45"/>
    </row>
    <row r="105" spans="1:28" ht="15.75" hidden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96">
        <f t="shared" si="4"/>
        <v>101</v>
      </c>
      <c r="N105" s="94" t="str">
        <f t="shared" si="5"/>
        <v>22849 SVEUČILIŠTE J. J. STROSSMAYERA U OSIJEKU - MEDICINSKI FAKULTET</v>
      </c>
      <c r="O105" s="94">
        <v>22849</v>
      </c>
      <c r="P105" s="97" t="s">
        <v>1232</v>
      </c>
      <c r="Q105" s="98" t="s">
        <v>266</v>
      </c>
      <c r="R105" s="99" t="s">
        <v>279</v>
      </c>
      <c r="S105" s="97" t="s">
        <v>268</v>
      </c>
      <c r="T105" s="95">
        <v>1388142</v>
      </c>
      <c r="U105" s="91" t="s">
        <v>280</v>
      </c>
      <c r="V105" s="92" t="s">
        <v>43</v>
      </c>
      <c r="W105" s="93" t="s">
        <v>42</v>
      </c>
      <c r="X105" s="45"/>
      <c r="Y105" s="45"/>
      <c r="Z105" s="45"/>
      <c r="AA105" s="45"/>
      <c r="AB105" s="45"/>
    </row>
    <row r="106" spans="1:28" ht="15.75" hidden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96">
        <f t="shared" si="4"/>
        <v>102</v>
      </c>
      <c r="N106" s="94" t="str">
        <f t="shared" si="5"/>
        <v>22857 SVEUČILIŠTE U RIJECI - FILOZOFSKI FAKULTET</v>
      </c>
      <c r="O106" s="94">
        <v>22857</v>
      </c>
      <c r="P106" s="97" t="s">
        <v>322</v>
      </c>
      <c r="Q106" s="98" t="s">
        <v>308</v>
      </c>
      <c r="R106" s="99" t="s">
        <v>323</v>
      </c>
      <c r="S106" s="97" t="s">
        <v>310</v>
      </c>
      <c r="T106" s="95">
        <v>3368491</v>
      </c>
      <c r="U106" s="91" t="s">
        <v>324</v>
      </c>
      <c r="V106" s="92" t="s">
        <v>43</v>
      </c>
      <c r="W106" s="93" t="s">
        <v>42</v>
      </c>
      <c r="X106" s="45"/>
      <c r="Y106" s="45"/>
      <c r="Z106" s="45"/>
      <c r="AA106" s="45"/>
      <c r="AB106" s="45"/>
    </row>
    <row r="107" spans="1:28" ht="15.75" hidden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96">
        <f t="shared" si="4"/>
        <v>103</v>
      </c>
      <c r="N107" s="94" t="str">
        <f t="shared" si="5"/>
        <v>23286 INSTITUT ZA JAVNE FINANCIJE</v>
      </c>
      <c r="O107" s="94">
        <v>23286</v>
      </c>
      <c r="P107" s="97" t="s">
        <v>562</v>
      </c>
      <c r="Q107" s="98" t="s">
        <v>3624</v>
      </c>
      <c r="R107" s="99" t="s">
        <v>563</v>
      </c>
      <c r="S107" s="97" t="s">
        <v>265</v>
      </c>
      <c r="T107" s="95">
        <v>3226344</v>
      </c>
      <c r="U107" s="91" t="s">
        <v>564</v>
      </c>
      <c r="V107" s="92" t="s">
        <v>640</v>
      </c>
      <c r="W107" s="93" t="s">
        <v>523</v>
      </c>
      <c r="X107" s="45"/>
      <c r="Y107" s="45"/>
      <c r="Z107" s="45"/>
      <c r="AA107" s="45"/>
      <c r="AB107" s="45"/>
    </row>
    <row r="108" spans="1:28" ht="15.75" hidden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96">
        <f t="shared" si="4"/>
        <v>104</v>
      </c>
      <c r="N108" s="94" t="str">
        <f t="shared" si="5"/>
        <v>23368 SVEUČILIŠTE U SPLITU - KATOLIČKI BOGOSLOVNI FAKULTET</v>
      </c>
      <c r="O108" s="94">
        <v>23368</v>
      </c>
      <c r="P108" s="97" t="s">
        <v>369</v>
      </c>
      <c r="Q108" s="98" t="s">
        <v>349</v>
      </c>
      <c r="R108" s="99" t="s">
        <v>370</v>
      </c>
      <c r="S108" s="97" t="s">
        <v>350</v>
      </c>
      <c r="T108" s="95">
        <v>1465643</v>
      </c>
      <c r="U108" s="91">
        <v>36149548625</v>
      </c>
      <c r="V108" s="92" t="s">
        <v>43</v>
      </c>
      <c r="W108" s="93" t="s">
        <v>42</v>
      </c>
      <c r="X108" s="45"/>
      <c r="Y108" s="45"/>
      <c r="Z108" s="45"/>
      <c r="AA108" s="45"/>
      <c r="AB108" s="45"/>
    </row>
    <row r="109" spans="1:28" ht="15.75" hidden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96">
        <f t="shared" si="4"/>
        <v>105</v>
      </c>
      <c r="N109" s="94" t="str">
        <f t="shared" si="5"/>
        <v>23665 SVEUČILIŠTE U ZAGREBU - SVEUČILIŠNI RAČUNSKI CENTAR - SRCE</v>
      </c>
      <c r="O109" s="94">
        <v>23665</v>
      </c>
      <c r="P109" s="97" t="s">
        <v>605</v>
      </c>
      <c r="Q109" s="98" t="s">
        <v>3626</v>
      </c>
      <c r="R109" s="99" t="s">
        <v>600</v>
      </c>
      <c r="S109" s="97" t="s">
        <v>265</v>
      </c>
      <c r="T109" s="95">
        <v>3283020</v>
      </c>
      <c r="U109" s="91" t="s">
        <v>606</v>
      </c>
      <c r="V109" s="92" t="s">
        <v>619</v>
      </c>
      <c r="W109" s="93" t="s">
        <v>592</v>
      </c>
      <c r="X109" s="45"/>
      <c r="Y109" s="45"/>
      <c r="Z109" s="45"/>
      <c r="AA109" s="45"/>
      <c r="AB109" s="45"/>
    </row>
    <row r="110" spans="1:28" ht="15.75" hidden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96">
        <f t="shared" si="4"/>
        <v>106</v>
      </c>
      <c r="N110" s="94" t="str">
        <f t="shared" si="5"/>
        <v>23815 SVEUČILIŠTE U ZADRU</v>
      </c>
      <c r="O110" s="94">
        <v>23815</v>
      </c>
      <c r="P110" s="97" t="s">
        <v>305</v>
      </c>
      <c r="Q110" s="98" t="s">
        <v>305</v>
      </c>
      <c r="R110" s="99" t="s">
        <v>1187</v>
      </c>
      <c r="S110" s="97" t="s">
        <v>306</v>
      </c>
      <c r="T110" s="95">
        <v>1695525</v>
      </c>
      <c r="U110" s="91" t="s">
        <v>307</v>
      </c>
      <c r="V110" s="92" t="s">
        <v>43</v>
      </c>
      <c r="W110" s="93" t="s">
        <v>42</v>
      </c>
      <c r="X110" s="45"/>
      <c r="Y110" s="45"/>
      <c r="Z110" s="45"/>
      <c r="AA110" s="45"/>
      <c r="AB110" s="45"/>
    </row>
    <row r="111" spans="1:28" ht="15.75" hidden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96">
        <f t="shared" si="4"/>
        <v>107</v>
      </c>
      <c r="N111" s="94" t="str">
        <f t="shared" si="5"/>
        <v>23962 AGENCIJA ZA ODGOJ I OBRAZOVANJE</v>
      </c>
      <c r="O111" s="94">
        <v>23962</v>
      </c>
      <c r="P111" s="97" t="s">
        <v>607</v>
      </c>
      <c r="Q111" s="98" t="s">
        <v>3626</v>
      </c>
      <c r="R111" s="99" t="s">
        <v>264</v>
      </c>
      <c r="S111" s="97" t="s">
        <v>265</v>
      </c>
      <c r="T111" s="95">
        <v>1778129</v>
      </c>
      <c r="U111" s="91" t="s">
        <v>608</v>
      </c>
      <c r="V111" s="92" t="s">
        <v>619</v>
      </c>
      <c r="W111" s="93" t="s">
        <v>592</v>
      </c>
      <c r="X111" s="45"/>
      <c r="Y111" s="45"/>
      <c r="Z111" s="45"/>
      <c r="AA111" s="45"/>
      <c r="AB111" s="45"/>
    </row>
    <row r="112" spans="1:28" ht="15.75" hidden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96">
        <f t="shared" si="4"/>
        <v>108</v>
      </c>
      <c r="N112" s="94" t="str">
        <f t="shared" si="5"/>
        <v>24141 SVEUČILIŠTE U DUBROVNIKU</v>
      </c>
      <c r="O112" s="94">
        <v>24141</v>
      </c>
      <c r="P112" s="97" t="s">
        <v>301</v>
      </c>
      <c r="Q112" s="98" t="s">
        <v>301</v>
      </c>
      <c r="R112" s="99" t="s">
        <v>302</v>
      </c>
      <c r="S112" s="97" t="s">
        <v>303</v>
      </c>
      <c r="T112" s="95">
        <v>1787578</v>
      </c>
      <c r="U112" s="91" t="s">
        <v>304</v>
      </c>
      <c r="V112" s="92" t="s">
        <v>43</v>
      </c>
      <c r="W112" s="93" t="s">
        <v>42</v>
      </c>
      <c r="X112" s="45"/>
      <c r="Y112" s="45"/>
      <c r="Z112" s="45"/>
      <c r="AA112" s="45"/>
      <c r="AB112" s="45"/>
    </row>
    <row r="113" spans="1:28" ht="15.75" hidden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96">
        <f t="shared" si="4"/>
        <v>109</v>
      </c>
      <c r="N113" s="94" t="str">
        <f t="shared" si="5"/>
        <v>38438 VELEUČILIŠTE MARKO MARULIĆ U KNINU</v>
      </c>
      <c r="O113" s="94">
        <v>38438</v>
      </c>
      <c r="P113" s="97" t="s">
        <v>493</v>
      </c>
      <c r="Q113" s="98" t="s">
        <v>3625</v>
      </c>
      <c r="R113" s="99" t="s">
        <v>494</v>
      </c>
      <c r="S113" s="97" t="s">
        <v>495</v>
      </c>
      <c r="T113" s="95">
        <v>1963813</v>
      </c>
      <c r="U113" s="91" t="s">
        <v>496</v>
      </c>
      <c r="V113" s="92" t="s">
        <v>43</v>
      </c>
      <c r="W113" s="93" t="s">
        <v>42</v>
      </c>
      <c r="X113" s="45"/>
      <c r="Y113" s="45"/>
      <c r="Z113" s="45"/>
      <c r="AA113" s="45"/>
      <c r="AB113" s="45"/>
    </row>
    <row r="114" spans="1:28" ht="15.75" hidden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96">
        <f t="shared" si="4"/>
        <v>110</v>
      </c>
      <c r="N114" s="94" t="str">
        <f t="shared" si="5"/>
        <v>38446 VELEUČILIŠTE LAVOSLAV RUŽIČKA U VUKOVARU</v>
      </c>
      <c r="O114" s="94">
        <v>38446</v>
      </c>
      <c r="P114" s="97" t="s">
        <v>489</v>
      </c>
      <c r="Q114" s="98" t="s">
        <v>3625</v>
      </c>
      <c r="R114" s="99" t="s">
        <v>490</v>
      </c>
      <c r="S114" s="97" t="s">
        <v>491</v>
      </c>
      <c r="T114" s="95">
        <v>1970828</v>
      </c>
      <c r="U114" s="91" t="s">
        <v>492</v>
      </c>
      <c r="V114" s="92" t="s">
        <v>43</v>
      </c>
      <c r="W114" s="93" t="s">
        <v>42</v>
      </c>
      <c r="X114" s="45"/>
      <c r="Y114" s="45"/>
      <c r="Z114" s="45"/>
      <c r="AA114" s="45"/>
      <c r="AB114" s="45"/>
    </row>
    <row r="115" spans="1:28" ht="15.75" hidden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96">
        <f t="shared" si="4"/>
        <v>111</v>
      </c>
      <c r="N115" s="94" t="str">
        <f t="shared" si="5"/>
        <v>38454 SVEUČILIŠTE U RIJECI - AKADEMIJA PRIMJENJENIH UMJETNOSTI</v>
      </c>
      <c r="O115" s="94">
        <v>38454</v>
      </c>
      <c r="P115" s="97" t="s">
        <v>312</v>
      </c>
      <c r="Q115" s="98" t="s">
        <v>308</v>
      </c>
      <c r="R115" s="99" t="s">
        <v>313</v>
      </c>
      <c r="S115" s="97" t="s">
        <v>310</v>
      </c>
      <c r="T115" s="95">
        <v>1954253</v>
      </c>
      <c r="U115" s="91" t="s">
        <v>314</v>
      </c>
      <c r="V115" s="92" t="s">
        <v>43</v>
      </c>
      <c r="W115" s="93" t="s">
        <v>42</v>
      </c>
      <c r="X115" s="45"/>
      <c r="Y115" s="45"/>
      <c r="Z115" s="45"/>
      <c r="AA115" s="45"/>
      <c r="AB115" s="45"/>
    </row>
    <row r="116" spans="1:28" ht="15.75" hidden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96">
        <f t="shared" si="4"/>
        <v>112</v>
      </c>
      <c r="N116" s="94" t="str">
        <f t="shared" si="5"/>
        <v>38479 SVEUČILIŠTE J. J. STROSSMAYERA U OSIJEKU - KATOLIČKI BOGOSLOVNI FAKULTET U ĐAKOVU</v>
      </c>
      <c r="O116" s="94">
        <v>38479</v>
      </c>
      <c r="P116" s="97" t="s">
        <v>1228</v>
      </c>
      <c r="Q116" s="98" t="s">
        <v>266</v>
      </c>
      <c r="R116" s="99" t="s">
        <v>288</v>
      </c>
      <c r="S116" s="97" t="s">
        <v>289</v>
      </c>
      <c r="T116" s="95">
        <v>1986490</v>
      </c>
      <c r="U116" s="91" t="s">
        <v>290</v>
      </c>
      <c r="V116" s="92" t="s">
        <v>43</v>
      </c>
      <c r="W116" s="93" t="s">
        <v>42</v>
      </c>
      <c r="X116" s="45"/>
      <c r="Y116" s="45"/>
      <c r="Z116" s="45"/>
      <c r="AA116" s="45"/>
      <c r="AB116" s="45"/>
    </row>
    <row r="117" spans="1:28" ht="15.75" hidden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96">
        <f t="shared" si="4"/>
        <v>113</v>
      </c>
      <c r="N117" s="94" t="str">
        <f t="shared" si="5"/>
        <v>38487 AGENCIJA ZA ZNANOST I VISOKO OBRAZOVANJE</v>
      </c>
      <c r="O117" s="94">
        <v>38487</v>
      </c>
      <c r="P117" s="97" t="s">
        <v>609</v>
      </c>
      <c r="Q117" s="98" t="s">
        <v>3626</v>
      </c>
      <c r="R117" s="99" t="s">
        <v>610</v>
      </c>
      <c r="S117" s="97" t="s">
        <v>265</v>
      </c>
      <c r="T117" s="95">
        <v>1922548</v>
      </c>
      <c r="U117" s="91" t="s">
        <v>611</v>
      </c>
      <c r="V117" s="92" t="s">
        <v>619</v>
      </c>
      <c r="W117" s="93" t="s">
        <v>592</v>
      </c>
      <c r="X117" s="45"/>
      <c r="Y117" s="45"/>
      <c r="Z117" s="45"/>
      <c r="AA117" s="45"/>
      <c r="AB117" s="45"/>
    </row>
    <row r="118" spans="1:28" ht="15.75" hidden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96">
        <f t="shared" si="4"/>
        <v>114</v>
      </c>
      <c r="N118" s="94" t="str">
        <f t="shared" si="5"/>
        <v>40883 NACIONALNI CENTAR ZA VANJSKO VREDNOVANJE OBRAZOVANJA</v>
      </c>
      <c r="O118" s="94">
        <v>40883</v>
      </c>
      <c r="P118" s="97" t="s">
        <v>612</v>
      </c>
      <c r="Q118" s="98" t="s">
        <v>3626</v>
      </c>
      <c r="R118" s="99" t="s">
        <v>1242</v>
      </c>
      <c r="S118" s="97" t="s">
        <v>1243</v>
      </c>
      <c r="T118" s="95">
        <v>1943430</v>
      </c>
      <c r="U118" s="91" t="s">
        <v>613</v>
      </c>
      <c r="V118" s="92" t="s">
        <v>619</v>
      </c>
      <c r="W118" s="93" t="s">
        <v>592</v>
      </c>
      <c r="X118" s="45"/>
      <c r="Y118" s="45"/>
      <c r="Z118" s="45"/>
      <c r="AA118" s="45"/>
      <c r="AB118" s="45"/>
    </row>
    <row r="119" spans="1:28" ht="15.75" hidden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96">
        <f t="shared" si="4"/>
        <v>115</v>
      </c>
      <c r="N119" s="94" t="str">
        <f t="shared" si="5"/>
        <v>40947 SVEUČILIŠTE U RIJECI - UČITELJSKI FAKULTET</v>
      </c>
      <c r="O119" s="94">
        <v>40947</v>
      </c>
      <c r="P119" s="97" t="s">
        <v>342</v>
      </c>
      <c r="Q119" s="98" t="s">
        <v>308</v>
      </c>
      <c r="R119" s="99" t="s">
        <v>343</v>
      </c>
      <c r="S119" s="97" t="s">
        <v>310</v>
      </c>
      <c r="T119" s="95">
        <v>2116073</v>
      </c>
      <c r="U119" s="91" t="s">
        <v>344</v>
      </c>
      <c r="V119" s="92" t="s">
        <v>43</v>
      </c>
      <c r="W119" s="93" t="s">
        <v>42</v>
      </c>
      <c r="X119" s="45"/>
      <c r="Y119" s="45"/>
      <c r="Z119" s="45"/>
      <c r="AA119" s="45"/>
      <c r="AB119" s="45"/>
    </row>
    <row r="120" spans="1:28" ht="15.75" hidden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96">
        <f t="shared" si="4"/>
        <v>116</v>
      </c>
      <c r="N120" s="94" t="str">
        <f t="shared" si="5"/>
        <v>41185 VELEUČILIŠTE NIKOLA TESLA U GOSPIĆU</v>
      </c>
      <c r="O120" s="94">
        <v>41185</v>
      </c>
      <c r="P120" s="97" t="s">
        <v>497</v>
      </c>
      <c r="Q120" s="98" t="s">
        <v>3625</v>
      </c>
      <c r="R120" s="99" t="s">
        <v>498</v>
      </c>
      <c r="S120" s="97" t="s">
        <v>499</v>
      </c>
      <c r="T120" s="95">
        <v>2103133</v>
      </c>
      <c r="U120" s="91" t="s">
        <v>500</v>
      </c>
      <c r="V120" s="92" t="s">
        <v>43</v>
      </c>
      <c r="W120" s="93" t="s">
        <v>42</v>
      </c>
      <c r="X120" s="45"/>
      <c r="Y120" s="45"/>
      <c r="Z120" s="45"/>
      <c r="AA120" s="45"/>
      <c r="AB120" s="45"/>
    </row>
    <row r="121" spans="1:28" ht="15.75" hidden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96">
        <f t="shared" si="4"/>
        <v>117</v>
      </c>
      <c r="N121" s="94" t="str">
        <f t="shared" si="5"/>
        <v>42024 SVEUČILIŠTE JURJA DOBRILE U PULI</v>
      </c>
      <c r="O121" s="94">
        <v>42024</v>
      </c>
      <c r="P121" s="97" t="s">
        <v>294</v>
      </c>
      <c r="Q121" s="98" t="s">
        <v>1244</v>
      </c>
      <c r="R121" s="99" t="s">
        <v>295</v>
      </c>
      <c r="S121" s="97" t="s">
        <v>296</v>
      </c>
      <c r="T121" s="95">
        <v>2161753</v>
      </c>
      <c r="U121" s="91" t="s">
        <v>297</v>
      </c>
      <c r="V121" s="92" t="s">
        <v>43</v>
      </c>
      <c r="W121" s="93" t="s">
        <v>42</v>
      </c>
      <c r="X121" s="45"/>
      <c r="Y121" s="45"/>
      <c r="Z121" s="45"/>
      <c r="AA121" s="45"/>
      <c r="AB121" s="45"/>
    </row>
    <row r="122" spans="1:28" ht="15.75" hidden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96">
        <f t="shared" si="4"/>
        <v>118</v>
      </c>
      <c r="N122" s="94" t="str">
        <f t="shared" si="5"/>
        <v>42993 VELEUČILIŠTE U VIROVITICI</v>
      </c>
      <c r="O122" s="94">
        <v>42993</v>
      </c>
      <c r="P122" s="97" t="s">
        <v>1240</v>
      </c>
      <c r="Q122" s="98" t="s">
        <v>3625</v>
      </c>
      <c r="R122" s="99" t="s">
        <v>513</v>
      </c>
      <c r="S122" s="97" t="s">
        <v>514</v>
      </c>
      <c r="T122" s="95">
        <v>2282208</v>
      </c>
      <c r="U122" s="91" t="s">
        <v>515</v>
      </c>
      <c r="V122" s="92" t="s">
        <v>43</v>
      </c>
      <c r="W122" s="93" t="s">
        <v>42</v>
      </c>
      <c r="X122" s="45"/>
      <c r="Y122" s="45"/>
      <c r="Z122" s="45"/>
      <c r="AA122" s="45"/>
      <c r="AB122" s="45"/>
    </row>
    <row r="123" spans="1:28" ht="15.75" hidden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96">
        <f t="shared" si="4"/>
        <v>119</v>
      </c>
      <c r="N123" s="94" t="str">
        <f t="shared" si="5"/>
        <v>43335 AGENCIJA ZA MOBILNOST I PROGRAME EUROPSKE UNIJE</v>
      </c>
      <c r="O123" s="94">
        <v>43335</v>
      </c>
      <c r="P123" s="97" t="s">
        <v>614</v>
      </c>
      <c r="Q123" s="98" t="s">
        <v>3626</v>
      </c>
      <c r="R123" s="99" t="s">
        <v>603</v>
      </c>
      <c r="S123" s="97" t="s">
        <v>265</v>
      </c>
      <c r="T123" s="95">
        <v>2298007</v>
      </c>
      <c r="U123" s="91" t="s">
        <v>615</v>
      </c>
      <c r="V123" s="92" t="s">
        <v>619</v>
      </c>
      <c r="W123" s="93" t="s">
        <v>592</v>
      </c>
      <c r="X123" s="45"/>
      <c r="Y123" s="45"/>
      <c r="Z123" s="45"/>
      <c r="AA123" s="45"/>
      <c r="AB123" s="45"/>
    </row>
    <row r="124" spans="1:28" ht="15.75" hidden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96">
        <f t="shared" si="4"/>
        <v>120</v>
      </c>
      <c r="N124" s="94" t="str">
        <f t="shared" si="5"/>
        <v>43749 MEĐIMURSKO VELEUČILIŠTE U ČAKOVCU</v>
      </c>
      <c r="O124" s="94">
        <v>43749</v>
      </c>
      <c r="P124" s="97" t="s">
        <v>481</v>
      </c>
      <c r="Q124" s="98" t="s">
        <v>3625</v>
      </c>
      <c r="R124" s="99" t="s">
        <v>483</v>
      </c>
      <c r="S124" s="97" t="s">
        <v>484</v>
      </c>
      <c r="T124" s="95">
        <v>2382512</v>
      </c>
      <c r="U124" s="91" t="s">
        <v>485</v>
      </c>
      <c r="V124" s="92" t="s">
        <v>43</v>
      </c>
      <c r="W124" s="93" t="s">
        <v>42</v>
      </c>
      <c r="X124" s="45"/>
      <c r="Y124" s="45"/>
      <c r="Z124" s="45"/>
      <c r="AA124" s="45"/>
      <c r="AB124" s="45"/>
    </row>
    <row r="125" spans="1:28" ht="15.75" hidden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96">
        <f t="shared" si="4"/>
        <v>121</v>
      </c>
      <c r="N125" s="94" t="str">
        <f t="shared" si="5"/>
        <v>43773 SVEUČILIŠTE U SPLITU - KINEZIOLOŠKI FAKULTET</v>
      </c>
      <c r="O125" s="94">
        <v>43773</v>
      </c>
      <c r="P125" s="97" t="s">
        <v>366</v>
      </c>
      <c r="Q125" s="98" t="s">
        <v>349</v>
      </c>
      <c r="R125" s="99" t="s">
        <v>367</v>
      </c>
      <c r="S125" s="97" t="s">
        <v>350</v>
      </c>
      <c r="T125" s="95">
        <v>2393255</v>
      </c>
      <c r="U125" s="91" t="s">
        <v>368</v>
      </c>
      <c r="V125" s="92" t="s">
        <v>43</v>
      </c>
      <c r="W125" s="93" t="s">
        <v>42</v>
      </c>
      <c r="X125" s="45"/>
      <c r="Y125" s="45"/>
      <c r="Z125" s="45"/>
      <c r="AA125" s="45"/>
      <c r="AB125" s="45"/>
    </row>
    <row r="126" spans="1:28" ht="15.75" hidden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96">
        <f t="shared" si="4"/>
        <v>122</v>
      </c>
      <c r="N126" s="94" t="str">
        <f t="shared" si="5"/>
        <v>46173 AGENCIJA ZA STRUKOVNO OBRAZOVANJE I OBRAZOVANJE ODRASLIH</v>
      </c>
      <c r="O126" s="94">
        <v>46173</v>
      </c>
      <c r="P126" s="97" t="s">
        <v>616</v>
      </c>
      <c r="Q126" s="98" t="s">
        <v>3626</v>
      </c>
      <c r="R126" s="99" t="s">
        <v>1241</v>
      </c>
      <c r="S126" s="97" t="s">
        <v>265</v>
      </c>
      <c r="T126" s="95">
        <v>2650029</v>
      </c>
      <c r="U126" s="91" t="s">
        <v>617</v>
      </c>
      <c r="V126" s="92" t="s">
        <v>619</v>
      </c>
      <c r="W126" s="93" t="s">
        <v>592</v>
      </c>
      <c r="X126" s="45"/>
      <c r="Y126" s="45"/>
      <c r="Z126" s="45"/>
      <c r="AA126" s="45"/>
      <c r="AB126" s="45"/>
    </row>
    <row r="127" spans="1:28" ht="15.75" hidden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96">
        <f t="shared" si="4"/>
        <v>123</v>
      </c>
      <c r="N127" s="94" t="str">
        <f t="shared" si="5"/>
        <v>48023 SVEUČILIŠTE U RIJECI - FAKULTET ZDRAVSTVENIH STUDIJA U RIJECI</v>
      </c>
      <c r="O127" s="94">
        <v>48023</v>
      </c>
      <c r="P127" s="97" t="s">
        <v>345</v>
      </c>
      <c r="Q127" s="98" t="s">
        <v>308</v>
      </c>
      <c r="R127" s="99" t="s">
        <v>346</v>
      </c>
      <c r="S127" s="97" t="s">
        <v>310</v>
      </c>
      <c r="T127" s="95" t="s">
        <v>347</v>
      </c>
      <c r="U127" s="91" t="s">
        <v>348</v>
      </c>
      <c r="V127" s="92" t="s">
        <v>43</v>
      </c>
      <c r="W127" s="93" t="s">
        <v>42</v>
      </c>
      <c r="X127" s="45"/>
      <c r="Y127" s="45"/>
      <c r="Z127" s="45"/>
      <c r="AA127" s="45"/>
      <c r="AB127" s="45"/>
    </row>
    <row r="128" spans="1:28" ht="15.75" hidden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96">
        <f t="shared" si="4"/>
        <v>124</v>
      </c>
      <c r="N128" s="94" t="str">
        <f t="shared" si="5"/>
        <v>48267 SVEUČILIŠTE SJEVER</v>
      </c>
      <c r="O128" s="94">
        <v>48267</v>
      </c>
      <c r="P128" s="97" t="s">
        <v>298</v>
      </c>
      <c r="Q128" s="98" t="s">
        <v>298</v>
      </c>
      <c r="R128" s="99" t="s">
        <v>1182</v>
      </c>
      <c r="S128" s="97" t="s">
        <v>299</v>
      </c>
      <c r="T128" s="95">
        <v>2752298</v>
      </c>
      <c r="U128" s="91" t="s">
        <v>300</v>
      </c>
      <c r="V128" s="92" t="s">
        <v>43</v>
      </c>
      <c r="W128" s="93" t="s">
        <v>42</v>
      </c>
      <c r="X128" s="45"/>
      <c r="Y128" s="45"/>
      <c r="Z128" s="45"/>
      <c r="AA128" s="45"/>
      <c r="AB128" s="45"/>
    </row>
    <row r="129" spans="1:28" ht="15.75" hidden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96">
        <f t="shared" si="4"/>
        <v>125</v>
      </c>
      <c r="N129" s="94" t="str">
        <f t="shared" ref="N129:N137" si="6">O129&amp;" "&amp;P129</f>
        <v>49796 SVEUČILIŠTE J. J. STROSSMAYERA U OSIJEKU - FAKULTET ZA DENTALNU MEDICINU I ZDRAVSTVO</v>
      </c>
      <c r="O129" s="94">
        <v>49796</v>
      </c>
      <c r="P129" s="97" t="s">
        <v>1223</v>
      </c>
      <c r="Q129" s="98" t="s">
        <v>266</v>
      </c>
      <c r="R129" s="99" t="s">
        <v>291</v>
      </c>
      <c r="S129" s="97" t="s">
        <v>268</v>
      </c>
      <c r="T129" s="95">
        <v>4748875</v>
      </c>
      <c r="U129" s="91" t="s">
        <v>292</v>
      </c>
      <c r="V129" s="92" t="s">
        <v>43</v>
      </c>
      <c r="W129" s="93" t="s">
        <v>42</v>
      </c>
      <c r="X129" s="45"/>
      <c r="Y129" s="45"/>
      <c r="Z129" s="45"/>
      <c r="AA129" s="45"/>
      <c r="AB129" s="45"/>
    </row>
    <row r="130" spans="1:28" ht="15.75" hidden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96">
        <f t="shared" si="4"/>
        <v>126</v>
      </c>
      <c r="N130" s="94" t="str">
        <f t="shared" si="6"/>
        <v>50215 SVEUČILIŠTE J. J. STROSSMAYERA U OSIJEKU - AKADEMIJA ZA UMJETNOST I KULTURU U OSIJEKU</v>
      </c>
      <c r="O130" s="94">
        <v>50215</v>
      </c>
      <c r="P130" s="97" t="s">
        <v>1219</v>
      </c>
      <c r="Q130" s="98" t="s">
        <v>266</v>
      </c>
      <c r="R130" s="99" t="s">
        <v>293</v>
      </c>
      <c r="S130" s="97" t="s">
        <v>268</v>
      </c>
      <c r="T130" s="95">
        <v>4907361</v>
      </c>
      <c r="U130" s="91" t="s">
        <v>1180</v>
      </c>
      <c r="V130" s="92" t="s">
        <v>43</v>
      </c>
      <c r="W130" s="93" t="s">
        <v>42</v>
      </c>
      <c r="X130" s="45"/>
      <c r="Y130" s="45"/>
      <c r="Z130" s="45"/>
      <c r="AA130" s="45"/>
      <c r="AB130" s="45"/>
    </row>
    <row r="131" spans="1:28" ht="15.75" hidden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96">
        <f t="shared" si="4"/>
        <v>127</v>
      </c>
      <c r="N131" s="94" t="str">
        <f t="shared" si="6"/>
        <v>50848 VELEUČILIŠTE HRVATSKO ZAGORJE KRAPINA</v>
      </c>
      <c r="O131" s="94">
        <v>50848</v>
      </c>
      <c r="P131" s="97" t="s">
        <v>1196</v>
      </c>
      <c r="Q131" s="98" t="s">
        <v>3625</v>
      </c>
      <c r="R131" s="99" t="s">
        <v>1197</v>
      </c>
      <c r="S131" s="97" t="s">
        <v>1198</v>
      </c>
      <c r="T131" s="95">
        <v>2271354</v>
      </c>
      <c r="U131" s="91" t="s">
        <v>1199</v>
      </c>
      <c r="V131" s="92" t="s">
        <v>43</v>
      </c>
      <c r="W131" s="93" t="s">
        <v>42</v>
      </c>
      <c r="X131" s="45"/>
      <c r="Y131" s="45"/>
      <c r="Z131" s="45"/>
      <c r="AA131" s="45"/>
      <c r="AB131" s="45"/>
    </row>
    <row r="132" spans="1:28" ht="15.75" hidden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96">
        <f t="shared" si="4"/>
        <v>128</v>
      </c>
      <c r="N132" s="94" t="str">
        <f t="shared" si="6"/>
        <v>51191 SVEUČILIŠTE U ZAGREBU - FAKULTET HRVATSKIH STUDIJA</v>
      </c>
      <c r="O132" s="94">
        <v>51191</v>
      </c>
      <c r="P132" s="97" t="s">
        <v>1190</v>
      </c>
      <c r="Q132" s="98" t="s">
        <v>387</v>
      </c>
      <c r="R132" s="99" t="s">
        <v>1191</v>
      </c>
      <c r="S132" s="97" t="s">
        <v>265</v>
      </c>
      <c r="T132" s="95">
        <v>5214068</v>
      </c>
      <c r="U132" s="91" t="s">
        <v>1192</v>
      </c>
      <c r="V132" s="92" t="s">
        <v>43</v>
      </c>
      <c r="W132" s="93" t="s">
        <v>42</v>
      </c>
      <c r="X132" s="45"/>
      <c r="Y132" s="45"/>
      <c r="Z132" s="45"/>
      <c r="AA132" s="45"/>
      <c r="AB132" s="45"/>
    </row>
    <row r="133" spans="1:28" ht="15.75" hidden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96">
        <f t="shared" si="4"/>
        <v>129</v>
      </c>
      <c r="N133" s="94" t="str">
        <f t="shared" si="6"/>
        <v>51360 SVEUČILIŠTE U SLAVONSKOM BRODU</v>
      </c>
      <c r="O133" s="94">
        <v>51360</v>
      </c>
      <c r="P133" s="97" t="s">
        <v>1181</v>
      </c>
      <c r="Q133" s="98" t="s">
        <v>1181</v>
      </c>
      <c r="R133" s="99" t="s">
        <v>1236</v>
      </c>
      <c r="S133" s="97" t="s">
        <v>1237</v>
      </c>
      <c r="T133" s="95">
        <v>5290538</v>
      </c>
      <c r="U133" s="91" t="s">
        <v>1238</v>
      </c>
      <c r="V133" s="92" t="s">
        <v>43</v>
      </c>
      <c r="W133" s="93" t="s">
        <v>42</v>
      </c>
      <c r="X133" s="45"/>
      <c r="Y133" s="45"/>
      <c r="Z133" s="45"/>
      <c r="AA133" s="45"/>
      <c r="AB133" s="45"/>
    </row>
    <row r="134" spans="1:28" ht="15.75" hidden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96">
        <f t="shared" si="4"/>
        <v>130</v>
      </c>
      <c r="N134" s="94" t="str">
        <f t="shared" si="6"/>
        <v>51450 SVEUČILIŠTE J. J. STROSSMAYERA U OSIJEKU - KINEZIOLOŠKI FAKULTET OSIJEK</v>
      </c>
      <c r="O134" s="94">
        <v>51450</v>
      </c>
      <c r="P134" s="97" t="s">
        <v>1229</v>
      </c>
      <c r="Q134" s="98" t="s">
        <v>266</v>
      </c>
      <c r="R134" s="99" t="s">
        <v>1230</v>
      </c>
      <c r="S134" s="97" t="s">
        <v>268</v>
      </c>
      <c r="T134" s="95">
        <v>5302099</v>
      </c>
      <c r="U134" s="91" t="s">
        <v>1231</v>
      </c>
      <c r="V134" s="92" t="s">
        <v>43</v>
      </c>
      <c r="W134" s="93" t="s">
        <v>42</v>
      </c>
      <c r="X134" s="45"/>
      <c r="Y134" s="45"/>
      <c r="Z134" s="45"/>
      <c r="AA134" s="45"/>
      <c r="AB134" s="45"/>
    </row>
    <row r="135" spans="1:28" ht="15.75" hidden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96">
        <f t="shared" si="4"/>
        <v>131</v>
      </c>
      <c r="N135" s="94" t="str">
        <f t="shared" si="6"/>
        <v>52209 HRVATSKA ZAKLADA ZA ZNANOST</v>
      </c>
      <c r="O135" s="94">
        <v>52209</v>
      </c>
      <c r="P135" s="97" t="s">
        <v>2138</v>
      </c>
      <c r="Q135" s="98" t="s">
        <v>3626</v>
      </c>
      <c r="R135" s="99" t="s">
        <v>2139</v>
      </c>
      <c r="S135" s="97" t="s">
        <v>265</v>
      </c>
      <c r="T135" s="95">
        <v>1626841</v>
      </c>
      <c r="U135" s="91">
        <v>88776522763</v>
      </c>
      <c r="V135" s="92" t="s">
        <v>619</v>
      </c>
      <c r="W135" s="93" t="s">
        <v>592</v>
      </c>
      <c r="X135" s="45"/>
      <c r="Y135" s="45"/>
      <c r="Z135" s="45"/>
      <c r="AA135" s="45"/>
      <c r="AB135" s="45"/>
    </row>
    <row r="136" spans="1:28" ht="15.75" hidden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96">
        <f>+M135+1</f>
        <v>132</v>
      </c>
      <c r="N136" s="94" t="str">
        <f t="shared" si="6"/>
        <v>52565 SVEUČILIŠTE J. J. STROSSMAYERA U OSIJEKU - FAKULTET TURIZMA I RURALNOG RAZVOJA U POŽEGI</v>
      </c>
      <c r="O136" s="94">
        <v>52565</v>
      </c>
      <c r="P136" s="97" t="s">
        <v>2933</v>
      </c>
      <c r="Q136" s="98" t="s">
        <v>266</v>
      </c>
      <c r="R136" s="99" t="s">
        <v>505</v>
      </c>
      <c r="S136" s="97" t="s">
        <v>268</v>
      </c>
      <c r="T136" s="95">
        <v>5619696</v>
      </c>
      <c r="U136" s="91" t="s">
        <v>2934</v>
      </c>
      <c r="V136" s="92" t="s">
        <v>43</v>
      </c>
      <c r="W136" s="93" t="s">
        <v>42</v>
      </c>
      <c r="X136" s="45"/>
      <c r="Y136" s="45"/>
      <c r="Z136" s="45"/>
      <c r="AA136" s="45"/>
      <c r="AB136" s="45"/>
    </row>
    <row r="137" spans="1:28" ht="15.75" hidden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96">
        <f>+M136+1</f>
        <v>133</v>
      </c>
      <c r="N137" s="94" t="str">
        <f t="shared" si="6"/>
        <v>53919 SVEUČILIŠTE J. J. STROSSMAYERA U OSIJEKU - FAKULTET PRIMIJENJENE MATEMATIKE I INFORMATIKE</v>
      </c>
      <c r="O137" s="94">
        <v>53919</v>
      </c>
      <c r="P137" s="97" t="s">
        <v>2953</v>
      </c>
      <c r="Q137" s="98" t="s">
        <v>266</v>
      </c>
      <c r="R137" s="99"/>
      <c r="S137" s="97"/>
      <c r="T137" s="95"/>
      <c r="U137" s="91"/>
      <c r="V137" s="92" t="s">
        <v>43</v>
      </c>
      <c r="W137" s="93" t="s">
        <v>42</v>
      </c>
      <c r="X137" s="45"/>
      <c r="Y137" s="45"/>
      <c r="Z137" s="45"/>
      <c r="AA137" s="45"/>
      <c r="AB137" s="45"/>
    </row>
    <row r="138" spans="1:28" hidden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idden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idden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idden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idden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idden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idden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idden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idden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idden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idden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idden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idden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idden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idden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idden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idden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idden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idden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idden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idden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idden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idden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idden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idden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idden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idden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idden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idden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idden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idden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idden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idden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idden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idden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idden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idden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idden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idden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idden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idden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idden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idden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idden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idden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idden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idden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idden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idden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idden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idden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idden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idden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idden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idden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idden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idden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idden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idden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idden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idden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idden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idden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idden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idden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idden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idden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idden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idden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idden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idden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idden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idden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idden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idden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idden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idden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idden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idden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 spans="1:28" hidden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</row>
    <row r="218" spans="1:28" hidden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</row>
    <row r="219" spans="1:28" hidden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</row>
    <row r="220" spans="1:28" hidden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</row>
    <row r="221" spans="1:28" hidden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</row>
    <row r="222" spans="1:28" hidden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</row>
    <row r="223" spans="1:28" hidden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</row>
    <row r="224" spans="1:28" hidden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</row>
    <row r="225" spans="1:28" hidden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</row>
    <row r="226" spans="1:28" hidden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</row>
    <row r="227" spans="1:28" hidden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</row>
    <row r="228" spans="1:28" hidden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</row>
    <row r="229" spans="1:28" hidden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</row>
    <row r="230" spans="1:28" hidden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</row>
    <row r="231" spans="1:28" hidden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</row>
    <row r="232" spans="1:28" hidden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</row>
    <row r="233" spans="1:28" hidden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</row>
    <row r="234" spans="1:28" hidden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</row>
    <row r="235" spans="1:28" hidden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</row>
    <row r="236" spans="1:28" hidden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</row>
    <row r="237" spans="1:28" hidden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</row>
    <row r="238" spans="1:28" hidden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</row>
    <row r="239" spans="1:28" hidden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</row>
    <row r="240" spans="1:28" hidden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</row>
    <row r="241" spans="1:28" hidden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</row>
    <row r="242" spans="1:28" hidden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</row>
    <row r="243" spans="1:28" hidden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</row>
    <row r="244" spans="1:28" hidden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</row>
    <row r="245" spans="1:28" hidden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</row>
    <row r="246" spans="1:28" hidden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</row>
    <row r="247" spans="1:28" hidden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</row>
    <row r="248" spans="1:28" hidden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</row>
    <row r="249" spans="1:28" hidden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</row>
    <row r="250" spans="1:28" hidden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</row>
    <row r="251" spans="1:28" hidden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</row>
    <row r="252" spans="1:28" hidden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</row>
    <row r="253" spans="1:28" hidden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</row>
    <row r="254" spans="1:28" hidden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</row>
    <row r="255" spans="1:28" hidden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</row>
    <row r="256" spans="1:28" hidden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</row>
    <row r="257" spans="1:28" hidden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</row>
    <row r="258" spans="1:28" hidden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</row>
    <row r="259" spans="1:28" hidden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</row>
    <row r="260" spans="1:28" hidden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</row>
    <row r="261" spans="1:28" hidden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</row>
    <row r="262" spans="1:28" hidden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</row>
    <row r="263" spans="1:28" hidden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</row>
    <row r="264" spans="1:28" hidden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</row>
    <row r="265" spans="1:28" hidden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</row>
    <row r="266" spans="1:28" hidden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</row>
    <row r="267" spans="1:28" hidden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</row>
    <row r="268" spans="1:28" hidden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</row>
    <row r="269" spans="1:28" hidden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</row>
    <row r="270" spans="1:28" hidden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</row>
    <row r="271" spans="1:28" hidden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</row>
    <row r="272" spans="1:28" hidden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</row>
    <row r="273" spans="1:28" hidden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</row>
    <row r="274" spans="1:28" hidden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</row>
    <row r="275" spans="1:28" hidden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</row>
    <row r="276" spans="1:28" hidden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</row>
    <row r="277" spans="1:28" hidden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</row>
    <row r="278" spans="1:28" hidden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</row>
    <row r="279" spans="1:28" hidden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</row>
    <row r="280" spans="1:28" hidden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</row>
    <row r="281" spans="1:28" hidden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</row>
    <row r="282" spans="1:28" hidden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</row>
    <row r="283" spans="1:28" hidden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</row>
    <row r="284" spans="1:28" hidden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</row>
    <row r="285" spans="1:28" hidden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</row>
    <row r="286" spans="1:28" hidden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</row>
    <row r="287" spans="1:28" hidden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</row>
    <row r="288" spans="1:28" hidden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</row>
    <row r="289" spans="1:28" hidden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</row>
    <row r="290" spans="1:28" hidden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</row>
    <row r="291" spans="1:28" hidden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</row>
    <row r="292" spans="1:28" hidden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</row>
    <row r="293" spans="1:28" hidden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</row>
    <row r="294" spans="1:28" hidden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</row>
    <row r="295" spans="1:28" hidden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</row>
    <row r="296" spans="1:28" hidden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</row>
    <row r="297" spans="1:28" hidden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</row>
    <row r="298" spans="1:28" hidden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</row>
    <row r="299" spans="1:28" hidden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</row>
    <row r="300" spans="1:28" hidden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</row>
    <row r="301" spans="1:28" hidden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</row>
    <row r="302" spans="1:28" hidden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</row>
    <row r="303" spans="1:28" hidden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</row>
    <row r="304" spans="1:28" hidden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</row>
    <row r="305" spans="1:28" hidden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</row>
    <row r="306" spans="1:28" hidden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</row>
    <row r="307" spans="1:28" hidden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</row>
    <row r="308" spans="1:28" hidden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</row>
    <row r="309" spans="1:28" hidden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</row>
    <row r="310" spans="1:28" hidden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</row>
    <row r="311" spans="1:28" hidden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</row>
    <row r="312" spans="1:28" hidden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</row>
    <row r="313" spans="1:28" hidden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</row>
    <row r="314" spans="1:28" hidden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</row>
    <row r="315" spans="1:28" hidden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</row>
    <row r="316" spans="1:28" hidden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</row>
    <row r="317" spans="1:28" hidden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</row>
    <row r="318" spans="1:28" hidden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</row>
    <row r="319" spans="1:28" hidden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</row>
    <row r="320" spans="1:28" hidden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</row>
    <row r="321" spans="1:28" hidden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</row>
    <row r="322" spans="1:28" hidden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</row>
    <row r="323" spans="1:28" hidden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</row>
    <row r="324" spans="1:28" hidden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</row>
    <row r="325" spans="1:28" hidden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</row>
    <row r="326" spans="1:28" hidden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</row>
    <row r="327" spans="1:28" hidden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</row>
    <row r="328" spans="1:28" hidden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</row>
    <row r="329" spans="1:28" hidden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</row>
    <row r="330" spans="1:28" hidden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</row>
    <row r="331" spans="1:28" hidden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</row>
    <row r="332" spans="1:28" hidden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</row>
    <row r="333" spans="1:28" hidden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</row>
    <row r="334" spans="1:28" hidden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</row>
    <row r="335" spans="1:28" hidden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</row>
    <row r="336" spans="1:28" hidden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</row>
    <row r="337" spans="1:28" hidden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</row>
    <row r="338" spans="1:28" hidden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</row>
    <row r="339" spans="1:28" hidden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</row>
    <row r="340" spans="1:28" hidden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</row>
    <row r="341" spans="1:28" hidden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</row>
    <row r="342" spans="1:28" hidden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</row>
    <row r="343" spans="1:28" hidden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</row>
    <row r="344" spans="1:28" hidden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</row>
    <row r="345" spans="1:28" hidden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</row>
    <row r="346" spans="1:28" hidden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</row>
    <row r="347" spans="1:28" hidden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</row>
    <row r="348" spans="1:28" hidden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</row>
    <row r="349" spans="1:28" hidden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</row>
    <row r="350" spans="1:28" hidden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</row>
    <row r="351" spans="1:28" hidden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</row>
    <row r="352" spans="1:28" hidden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</row>
    <row r="353" spans="1:28" hidden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</row>
    <row r="354" spans="1:28" hidden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</row>
    <row r="355" spans="1:28" hidden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</row>
    <row r="356" spans="1:28" hidden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</row>
    <row r="357" spans="1:28" hidden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</row>
    <row r="358" spans="1:28" hidden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</row>
    <row r="359" spans="1:28" hidden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</row>
    <row r="360" spans="1:28" hidden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</row>
    <row r="361" spans="1:28" hidden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</row>
    <row r="362" spans="1:28" hidden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</row>
    <row r="363" spans="1:28" hidden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</row>
    <row r="364" spans="1:28" hidden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</row>
    <row r="365" spans="1:28" hidden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</row>
    <row r="366" spans="1:28" hidden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</row>
    <row r="367" spans="1:28" hidden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</row>
    <row r="368" spans="1:28" hidden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</row>
    <row r="369" spans="1:28" hidden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</row>
    <row r="370" spans="1:28" hidden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</row>
    <row r="371" spans="1:28" hidden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</row>
    <row r="372" spans="1:28" hidden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</row>
    <row r="373" spans="1:28" hidden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</row>
    <row r="374" spans="1:28" hidden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</row>
    <row r="375" spans="1:28" hidden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</row>
    <row r="376" spans="1:28" hidden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</row>
    <row r="377" spans="1:28" hidden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</row>
    <row r="378" spans="1:28" hidden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</row>
    <row r="379" spans="1:28" hidden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</row>
    <row r="380" spans="1:28" hidden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</row>
    <row r="381" spans="1:28" hidden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</row>
    <row r="382" spans="1:28" hidden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</row>
    <row r="383" spans="1:28" hidden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</row>
    <row r="384" spans="1:28" hidden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</row>
    <row r="385" spans="1:28" hidden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</row>
    <row r="386" spans="1:28" hidden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</row>
    <row r="387" spans="1:28" hidden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</row>
    <row r="388" spans="1:28" hidden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</row>
    <row r="389" spans="1:28" hidden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</row>
    <row r="390" spans="1:28" hidden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</row>
    <row r="391" spans="1:28" hidden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</row>
    <row r="392" spans="1:28" hidden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</row>
    <row r="393" spans="1:28" hidden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</row>
    <row r="394" spans="1:28" hidden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</row>
    <row r="395" spans="1:28" hidden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</row>
    <row r="396" spans="1:28" hidden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</row>
    <row r="397" spans="1:28" hidden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</row>
    <row r="398" spans="1:28" hidden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</row>
    <row r="399" spans="1:28" hidden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</row>
    <row r="400" spans="1:28" hidden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</row>
    <row r="401" spans="1:28" hidden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</row>
    <row r="402" spans="1:28" hidden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</row>
    <row r="403" spans="1:28" hidden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</row>
    <row r="404" spans="1:28" hidden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</row>
    <row r="405" spans="1:28" hidden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</row>
    <row r="406" spans="1:28" hidden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</row>
    <row r="407" spans="1:28" hidden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</row>
    <row r="408" spans="1:28" hidden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</row>
    <row r="409" spans="1:28" hidden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</row>
    <row r="410" spans="1:28" hidden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</row>
    <row r="411" spans="1:28" hidden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</row>
    <row r="412" spans="1:28" hidden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</row>
    <row r="413" spans="1:28" hidden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</row>
    <row r="414" spans="1:28" hidden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</row>
    <row r="415" spans="1:28" hidden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</row>
    <row r="416" spans="1:28" hidden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</row>
    <row r="417" spans="1:28" hidden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</row>
    <row r="418" spans="1:28" hidden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</row>
    <row r="419" spans="1:28" hidden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</row>
    <row r="420" spans="1:28" hidden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</row>
    <row r="421" spans="1:28" hidden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</row>
    <row r="422" spans="1:28" hidden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</row>
    <row r="423" spans="1:28" hidden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</row>
    <row r="424" spans="1:28" hidden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</row>
    <row r="425" spans="1:28" hidden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</row>
    <row r="426" spans="1:28" hidden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</row>
    <row r="427" spans="1:28" hidden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</row>
    <row r="428" spans="1:28" hidden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</row>
    <row r="429" spans="1:28" hidden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</row>
    <row r="430" spans="1:28" hidden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</row>
    <row r="431" spans="1:28" hidden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</row>
    <row r="432" spans="1:28" hidden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</row>
    <row r="433" spans="1:28" hidden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</row>
    <row r="434" spans="1:28" hidden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</row>
    <row r="435" spans="1:28" hidden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</row>
    <row r="436" spans="1:28" hidden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</row>
    <row r="437" spans="1:28" hidden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</row>
    <row r="438" spans="1:28" hidden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</row>
    <row r="439" spans="1:28" hidden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</row>
    <row r="440" spans="1:28" hidden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</row>
    <row r="441" spans="1:28" hidden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</row>
    <row r="442" spans="1:28" hidden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</row>
    <row r="443" spans="1:28" hidden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</row>
    <row r="444" spans="1:28" hidden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</row>
    <row r="445" spans="1:28" hidden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</row>
    <row r="446" spans="1:28" hidden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</row>
    <row r="447" spans="1:28" hidden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</row>
    <row r="448" spans="1:28" hidden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</row>
    <row r="449" spans="1:28" hidden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</row>
    <row r="450" spans="1:28" hidden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</row>
    <row r="451" spans="1:28" hidden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</row>
    <row r="452" spans="1:28" hidden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</row>
    <row r="453" spans="1:28" hidden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</row>
    <row r="454" spans="1:28" hidden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</row>
    <row r="455" spans="1:28" hidden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</row>
    <row r="456" spans="1:28" hidden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</row>
    <row r="457" spans="1:28" hidden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</row>
    <row r="458" spans="1:28" hidden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</row>
    <row r="459" spans="1:28" hidden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</row>
    <row r="460" spans="1:28" hidden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</row>
    <row r="461" spans="1:28" hidden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</row>
    <row r="462" spans="1:28" hidden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</row>
    <row r="463" spans="1:28" hidden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</row>
    <row r="464" spans="1:28" hidden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</row>
    <row r="465" spans="1:28" hidden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</row>
    <row r="466" spans="1:28" hidden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</row>
    <row r="467" spans="1:28" hidden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</row>
    <row r="468" spans="1:28" hidden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</row>
    <row r="469" spans="1:28" hidden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</row>
    <row r="470" spans="1:28" hidden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</row>
    <row r="471" spans="1:28" hidden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</row>
    <row r="472" spans="1:28" hidden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</row>
    <row r="473" spans="1:28" hidden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</row>
    <row r="474" spans="1:28" hidden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</row>
    <row r="475" spans="1:28" hidden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</row>
    <row r="476" spans="1:28" hidden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</row>
    <row r="477" spans="1:28" hidden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</row>
    <row r="478" spans="1:28" hidden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</row>
    <row r="479" spans="1:28" hidden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</row>
    <row r="480" spans="1:28" hidden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</row>
    <row r="481" spans="1:28" hidden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</row>
    <row r="482" spans="1:28" hidden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</row>
    <row r="483" spans="1:28" hidden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</row>
    <row r="484" spans="1:28" hidden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</row>
    <row r="485" spans="1:28" hidden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</row>
    <row r="486" spans="1:28" hidden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</row>
    <row r="487" spans="1:28" hidden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</row>
    <row r="488" spans="1:28" hidden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</row>
    <row r="489" spans="1:28" hidden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</row>
    <row r="490" spans="1:28" hidden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</row>
    <row r="491" spans="1:28" hidden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</row>
    <row r="492" spans="1:28" hidden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</row>
    <row r="493" spans="1:28" hidden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</row>
    <row r="494" spans="1:28" hidden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</row>
    <row r="495" spans="1:28" hidden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</row>
    <row r="496" spans="1:28" hidden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</row>
    <row r="497" spans="1:28" hidden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</row>
    <row r="498" spans="1:28" hidden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</row>
    <row r="499" spans="1:28" hidden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</row>
    <row r="500" spans="1:28" hidden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</row>
    <row r="501" spans="1:28" hidden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</row>
    <row r="502" spans="1:28" hidden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</row>
    <row r="503" spans="1:28" hidden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</row>
    <row r="504" spans="1:28" hidden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</row>
    <row r="505" spans="1:28" hidden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</row>
    <row r="506" spans="1:28" hidden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</row>
    <row r="507" spans="1:28" hidden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</row>
    <row r="508" spans="1:28" hidden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</row>
    <row r="509" spans="1:28" hidden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</row>
    <row r="510" spans="1:28" hidden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</row>
    <row r="511" spans="1:28" hidden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</row>
    <row r="512" spans="1:28" hidden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</row>
    <row r="513" spans="1:28" hidden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</row>
    <row r="514" spans="1:28" hidden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</row>
    <row r="515" spans="1:28" hidden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</row>
    <row r="516" spans="1:28" hidden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</row>
    <row r="517" spans="1:28" hidden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</row>
    <row r="518" spans="1:28" hidden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</row>
    <row r="519" spans="1:28" hidden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</row>
    <row r="520" spans="1:28" hidden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</row>
    <row r="521" spans="1:28" hidden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</row>
    <row r="522" spans="1:28" hidden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</row>
    <row r="523" spans="1:28" hidden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</row>
    <row r="524" spans="1:28" hidden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</row>
    <row r="525" spans="1:28" hidden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</row>
    <row r="526" spans="1:28" hidden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</row>
    <row r="527" spans="1:28" hidden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</row>
    <row r="528" spans="1:28" hidden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</row>
    <row r="529" spans="1:28" hidden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</row>
    <row r="530" spans="1:28" hidden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</row>
    <row r="531" spans="1:28" hidden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</row>
    <row r="532" spans="1:28" hidden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</row>
    <row r="533" spans="1:28" hidden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</row>
    <row r="534" spans="1:28" hidden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</row>
    <row r="535" spans="1:28" hidden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</row>
    <row r="536" spans="1:28" hidden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</row>
    <row r="537" spans="1:28" hidden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</row>
    <row r="538" spans="1:28" hidden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</row>
    <row r="539" spans="1:28" hidden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</row>
    <row r="540" spans="1:28" hidden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</row>
    <row r="541" spans="1:28" hidden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</row>
    <row r="542" spans="1:28" hidden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</row>
    <row r="543" spans="1:28" hidden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</row>
    <row r="544" spans="1:28" hidden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</row>
    <row r="545" spans="1:28" hidden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</row>
    <row r="546" spans="1:28" hidden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</row>
    <row r="547" spans="1:28" hidden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</row>
    <row r="548" spans="1:28" hidden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</row>
    <row r="549" spans="1:28" hidden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</row>
    <row r="550" spans="1:28" hidden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</row>
    <row r="551" spans="1:28" hidden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</row>
    <row r="552" spans="1:28" hidden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</row>
    <row r="553" spans="1:28" hidden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</row>
    <row r="554" spans="1:28" hidden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</row>
    <row r="555" spans="1:28" hidden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</row>
    <row r="556" spans="1:28" hidden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</row>
    <row r="557" spans="1:28" hidden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</row>
    <row r="558" spans="1:28" hidden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</row>
    <row r="559" spans="1:28" hidden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</row>
    <row r="560" spans="1:28" hidden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</row>
    <row r="561" spans="1:28" hidden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</row>
    <row r="562" spans="1:28" hidden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</row>
    <row r="563" spans="1:28" hidden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</row>
    <row r="564" spans="1:28" hidden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</row>
    <row r="565" spans="1:28" hidden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</row>
    <row r="566" spans="1:28" hidden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</row>
    <row r="567" spans="1:28" hidden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</row>
    <row r="568" spans="1:28" hidden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</row>
    <row r="569" spans="1:28" hidden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</row>
    <row r="570" spans="1:28" hidden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</row>
    <row r="571" spans="1:28" hidden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</row>
    <row r="572" spans="1:28" hidden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</row>
    <row r="573" spans="1:28" hidden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</row>
    <row r="574" spans="1:28" hidden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</row>
    <row r="575" spans="1:28" hidden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</row>
    <row r="576" spans="1:28" hidden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</row>
    <row r="577" spans="1:28" hidden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</row>
    <row r="578" spans="1:28" hidden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</row>
    <row r="579" spans="1:28" hidden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</row>
    <row r="580" spans="1:28" hidden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</row>
    <row r="581" spans="1:28" hidden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</row>
    <row r="582" spans="1:28" hidden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</row>
    <row r="583" spans="1:28" hidden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</row>
    <row r="584" spans="1:28" hidden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</row>
    <row r="585" spans="1:28" hidden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</row>
    <row r="586" spans="1:28" hidden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</row>
    <row r="587" spans="1:28" hidden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</row>
    <row r="588" spans="1:28" hidden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</row>
    <row r="589" spans="1:28" hidden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</row>
    <row r="590" spans="1:28" hidden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</row>
    <row r="591" spans="1:28" hidden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</row>
    <row r="592" spans="1:28" hidden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</row>
    <row r="593" spans="1:28" hidden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</row>
    <row r="594" spans="1:28" hidden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</row>
    <row r="595" spans="1:28" hidden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</row>
    <row r="596" spans="1:28" hidden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</row>
    <row r="597" spans="1:28" hidden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</row>
    <row r="598" spans="1:28" hidden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</row>
    <row r="599" spans="1:28" hidden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</row>
    <row r="600" spans="1:28" hidden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</row>
    <row r="601" spans="1:28" hidden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</row>
    <row r="602" spans="1:28" hidden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</row>
    <row r="603" spans="1:28" hidden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</row>
    <row r="604" spans="1:28" hidden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</row>
    <row r="605" spans="1:28" hidden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</row>
    <row r="606" spans="1:28" hidden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</row>
    <row r="607" spans="1:28" hidden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</row>
    <row r="608" spans="1:28" hidden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</row>
    <row r="609" spans="1:28" hidden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</row>
    <row r="610" spans="1:28" hidden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</row>
    <row r="611" spans="1:28" hidden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</row>
    <row r="612" spans="1:28" hidden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</row>
    <row r="613" spans="1:28" hidden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</row>
    <row r="614" spans="1:28" hidden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</row>
    <row r="615" spans="1:28" hidden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</row>
    <row r="616" spans="1:28" hidden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</row>
    <row r="617" spans="1:28" hidden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</row>
    <row r="618" spans="1:28" hidden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</row>
    <row r="619" spans="1:28" hidden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</row>
    <row r="620" spans="1:28" hidden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</row>
    <row r="621" spans="1:28" hidden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</row>
    <row r="622" spans="1:28" hidden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</row>
    <row r="623" spans="1:28" hidden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</row>
    <row r="624" spans="1:28" hidden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</row>
    <row r="625" spans="1:28" hidden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</row>
    <row r="626" spans="1:28" hidden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</row>
    <row r="627" spans="1:28" hidden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</row>
    <row r="628" spans="1:28" hidden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</row>
    <row r="629" spans="1:28" hidden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</row>
    <row r="630" spans="1:28" hidden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</row>
    <row r="631" spans="1:28" hidden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</row>
    <row r="632" spans="1:28" hidden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</row>
    <row r="633" spans="1:28" hidden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</row>
    <row r="634" spans="1:28" hidden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</row>
    <row r="635" spans="1:28" hidden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</row>
    <row r="636" spans="1:28" hidden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</row>
    <row r="637" spans="1:28" hidden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</row>
    <row r="638" spans="1:28" hidden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</row>
    <row r="639" spans="1:28" hidden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</row>
    <row r="640" spans="1:28" hidden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</row>
    <row r="641" spans="1:28" hidden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</row>
    <row r="642" spans="1:28" hidden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</row>
    <row r="643" spans="1:28" hidden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</row>
    <row r="644" spans="1:28" hidden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</row>
    <row r="645" spans="1:28" hidden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</row>
    <row r="646" spans="1:28" hidden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</row>
    <row r="647" spans="1:28" hidden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</row>
    <row r="648" spans="1:28" hidden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</row>
    <row r="649" spans="1:28" hidden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</row>
    <row r="650" spans="1:28" hidden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</row>
    <row r="651" spans="1:28" hidden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</row>
    <row r="652" spans="1:28" hidden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</row>
    <row r="653" spans="1:28" hidden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</row>
    <row r="654" spans="1:28" hidden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</row>
    <row r="655" spans="1:28" hidden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</row>
    <row r="656" spans="1:28" hidden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</row>
    <row r="657" spans="1:28" hidden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</row>
    <row r="658" spans="1:28" hidden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</row>
    <row r="659" spans="1:28" hidden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</row>
    <row r="660" spans="1:28" hidden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</row>
    <row r="661" spans="1:28" hidden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</row>
    <row r="662" spans="1:28" hidden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</row>
    <row r="663" spans="1:28" hidden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</row>
    <row r="664" spans="1:28" hidden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</row>
    <row r="665" spans="1:28" hidden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</row>
    <row r="666" spans="1:28" hidden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</row>
    <row r="667" spans="1:28" hidden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</row>
    <row r="668" spans="1:28" hidden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</row>
    <row r="669" spans="1:28" hidden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</row>
    <row r="670" spans="1:28" hidden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</row>
    <row r="671" spans="1:28" hidden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</row>
    <row r="672" spans="1:28" hidden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</row>
    <row r="673" spans="1:28" hidden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</row>
    <row r="674" spans="1:28" hidden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</row>
    <row r="675" spans="1:28" hidden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</row>
    <row r="676" spans="1:28" hidden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</row>
    <row r="677" spans="1:28" hidden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</row>
    <row r="678" spans="1:28" hidden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</row>
    <row r="679" spans="1:28" hidden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</row>
    <row r="680" spans="1:28" hidden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</row>
    <row r="681" spans="1:28" hidden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</row>
    <row r="682" spans="1:28" hidden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</row>
    <row r="683" spans="1:28" hidden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</row>
    <row r="684" spans="1:28" hidden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</row>
    <row r="685" spans="1:28" hidden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</row>
    <row r="686" spans="1:28" hidden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</row>
    <row r="687" spans="1:28" hidden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</row>
    <row r="688" spans="1:28" hidden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</row>
    <row r="689" spans="1:28" hidden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</row>
    <row r="690" spans="1:28" hidden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</row>
    <row r="691" spans="1:28" hidden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</row>
    <row r="692" spans="1:28" hidden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</row>
    <row r="693" spans="1:28" hidden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</row>
    <row r="694" spans="1:28" hidden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</row>
    <row r="695" spans="1:28" hidden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</row>
    <row r="696" spans="1:28" hidden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</row>
    <row r="697" spans="1:28" hidden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</row>
    <row r="698" spans="1:28" hidden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</row>
    <row r="699" spans="1:28" hidden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</row>
    <row r="700" spans="1:28" hidden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</row>
    <row r="701" spans="1:28" hidden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</row>
    <row r="702" spans="1:28" hidden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</row>
    <row r="703" spans="1:28" hidden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</row>
    <row r="704" spans="1:28" hidden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</row>
    <row r="705" spans="1:28" hidden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</row>
    <row r="706" spans="1:28" hidden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</row>
    <row r="707" spans="1:28" hidden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</row>
    <row r="708" spans="1:28" hidden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</row>
    <row r="709" spans="1:28" hidden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</row>
    <row r="710" spans="1:28" hidden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</row>
    <row r="711" spans="1:28" hidden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</row>
    <row r="712" spans="1:28" hidden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</row>
    <row r="713" spans="1:28" hidden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</row>
    <row r="714" spans="1:28" hidden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</row>
    <row r="715" spans="1:28" hidden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</row>
    <row r="716" spans="1:28" hidden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</row>
    <row r="717" spans="1:28" hidden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</row>
    <row r="718" spans="1:28" hidden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</row>
    <row r="719" spans="1:28" hidden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</row>
    <row r="720" spans="1:28" hidden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</row>
    <row r="721" spans="1:28" hidden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</row>
    <row r="722" spans="1:28" hidden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</row>
    <row r="723" spans="1:28" hidden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</row>
    <row r="724" spans="1:28" hidden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</row>
    <row r="725" spans="1:28" hidden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</row>
    <row r="726" spans="1:28" hidden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</row>
    <row r="727" spans="1:28" hidden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</row>
    <row r="728" spans="1:28" hidden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</row>
    <row r="729" spans="1:28" hidden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</row>
    <row r="730" spans="1:28" hidden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</row>
    <row r="731" spans="1:28" hidden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</row>
    <row r="732" spans="1:28" hidden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</row>
    <row r="733" spans="1:28" hidden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</row>
    <row r="734" spans="1:28" hidden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</row>
    <row r="735" spans="1:28" hidden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</row>
    <row r="736" spans="1:28" hidden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</row>
    <row r="737" spans="1:28" hidden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</row>
    <row r="738" spans="1:28" hidden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</row>
    <row r="739" spans="1:28" hidden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</row>
    <row r="740" spans="1:28" hidden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</row>
    <row r="741" spans="1:28" hidden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</row>
    <row r="742" spans="1:28" hidden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</row>
    <row r="743" spans="1:28" hidden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</row>
    <row r="744" spans="1:28" hidden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</row>
    <row r="745" spans="1:28" hidden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</row>
    <row r="746" spans="1:28" hidden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</row>
    <row r="747" spans="1:28" hidden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</row>
    <row r="748" spans="1:28" hidden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</row>
    <row r="749" spans="1:28" hidden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</row>
    <row r="750" spans="1:28" hidden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</row>
    <row r="751" spans="1:28" hidden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</row>
    <row r="752" spans="1:28" hidden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</row>
    <row r="753" spans="1:28" hidden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</row>
    <row r="754" spans="1:28" hidden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</row>
    <row r="755" spans="1:28" hidden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</row>
    <row r="756" spans="1:28" hidden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</row>
    <row r="757" spans="1:28" hidden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</row>
    <row r="758" spans="1:28" hidden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</row>
    <row r="759" spans="1:28" hidden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</row>
    <row r="760" spans="1:28" hidden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</row>
    <row r="761" spans="1:28" hidden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</row>
    <row r="762" spans="1:28" hidden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</row>
    <row r="763" spans="1:28" hidden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</row>
    <row r="764" spans="1:28" hidden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</row>
    <row r="765" spans="1:28" hidden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</row>
    <row r="766" spans="1:28" hidden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</row>
    <row r="767" spans="1:28" hidden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</row>
    <row r="768" spans="1:28" hidden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</row>
    <row r="769" spans="1:28" hidden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</row>
    <row r="770" spans="1:28" hidden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</row>
    <row r="771" spans="1:28" hidden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</row>
    <row r="772" spans="1:28" hidden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</row>
    <row r="773" spans="1:28" hidden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</row>
    <row r="774" spans="1:28" hidden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</row>
    <row r="775" spans="1:28" hidden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</row>
    <row r="776" spans="1:28" hidden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</row>
    <row r="777" spans="1:28" hidden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</row>
    <row r="778" spans="1:28" hidden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</row>
    <row r="779" spans="1:28" hidden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</row>
    <row r="780" spans="1:28" hidden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</row>
    <row r="781" spans="1:28" hidden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</row>
    <row r="782" spans="1:28" hidden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</row>
    <row r="783" spans="1:28" hidden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</row>
    <row r="784" spans="1:28" hidden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</row>
    <row r="785" spans="1:28" hidden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</row>
    <row r="786" spans="1:28" hidden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</row>
    <row r="787" spans="1:28" hidden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</row>
    <row r="788" spans="1:28" hidden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</row>
    <row r="789" spans="1:28" hidden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</row>
    <row r="790" spans="1:28" hidden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</row>
    <row r="791" spans="1:28" hidden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</row>
    <row r="792" spans="1:28" hidden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</row>
    <row r="793" spans="1:28" hidden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</row>
    <row r="794" spans="1:28" hidden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</row>
    <row r="795" spans="1:28" hidden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</row>
    <row r="796" spans="1:28" hidden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</row>
    <row r="797" spans="1:28" hidden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</row>
    <row r="798" spans="1:28" hidden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</row>
    <row r="799" spans="1:28" hidden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</row>
    <row r="800" spans="1:28" hidden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</row>
    <row r="801" spans="1:28" hidden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</row>
    <row r="802" spans="1:28" hidden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</row>
    <row r="803" spans="1:28" hidden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</row>
    <row r="804" spans="1:28" hidden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</row>
    <row r="805" spans="1:28" hidden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</row>
    <row r="806" spans="1:28" hidden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</row>
    <row r="807" spans="1:28" hidden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</row>
    <row r="808" spans="1:28" hidden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</row>
    <row r="809" spans="1:28" hidden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</row>
    <row r="810" spans="1:28" hidden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</row>
    <row r="811" spans="1:28" hidden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</row>
    <row r="812" spans="1:28" hidden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</row>
    <row r="813" spans="1:28" hidden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</row>
    <row r="814" spans="1:28" hidden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</row>
    <row r="815" spans="1:28" hidden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</row>
    <row r="816" spans="1:28" hidden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</row>
    <row r="817" spans="1:28" hidden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</row>
    <row r="818" spans="1:28" hidden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</row>
    <row r="819" spans="1:28" hidden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</row>
    <row r="820" spans="1:28" hidden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</row>
    <row r="821" spans="1:28" hidden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</row>
    <row r="822" spans="1:28" hidden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</row>
    <row r="823" spans="1:28" hidden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</row>
    <row r="824" spans="1:28" hidden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</row>
    <row r="825" spans="1:28" hidden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</row>
    <row r="826" spans="1:28" hidden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</row>
    <row r="827" spans="1:28" hidden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</row>
    <row r="828" spans="1:28" hidden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</row>
    <row r="829" spans="1:28" hidden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</row>
    <row r="830" spans="1:28" hidden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</row>
    <row r="831" spans="1:28" hidden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</row>
    <row r="832" spans="1:28" hidden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</row>
    <row r="833" spans="1:28" hidden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</row>
    <row r="834" spans="1:28" hidden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</row>
    <row r="835" spans="1:28" hidden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</row>
    <row r="836" spans="1:28" hidden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</row>
    <row r="837" spans="1:28" hidden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</row>
    <row r="838" spans="1:28" hidden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</row>
    <row r="839" spans="1:28" hidden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</row>
    <row r="840" spans="1:28" hidden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</row>
    <row r="841" spans="1:28" hidden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</row>
    <row r="842" spans="1:28" hidden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</row>
    <row r="843" spans="1:28" hidden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</row>
    <row r="844" spans="1:28" hidden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</row>
    <row r="845" spans="1:28" hidden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</row>
    <row r="846" spans="1:28" hidden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</row>
    <row r="847" spans="1:28" hidden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</row>
    <row r="848" spans="1:28" hidden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</row>
    <row r="849" spans="1:28" hidden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</row>
    <row r="850" spans="1:28" hidden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</row>
    <row r="851" spans="1:28" hidden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</row>
    <row r="852" spans="1:28" hidden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</row>
    <row r="853" spans="1:28" hidden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</row>
    <row r="854" spans="1:28" hidden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</row>
    <row r="855" spans="1:28" hidden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</row>
    <row r="856" spans="1:28" hidden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</row>
    <row r="857" spans="1:28" hidden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</row>
    <row r="858" spans="1:28" hidden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</row>
    <row r="859" spans="1:28" hidden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</row>
    <row r="860" spans="1:28" hidden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</row>
    <row r="861" spans="1:28" hidden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</row>
    <row r="862" spans="1:28" hidden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</row>
    <row r="863" spans="1:28" hidden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</row>
    <row r="864" spans="1:28" hidden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</row>
    <row r="865" spans="1:28" hidden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</row>
    <row r="866" spans="1:28" hidden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</row>
    <row r="867" spans="1:28" hidden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</row>
    <row r="868" spans="1:28" hidden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</row>
    <row r="869" spans="1:28" hidden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</row>
    <row r="870" spans="1:28" hidden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</row>
    <row r="871" spans="1:28" hidden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</row>
    <row r="872" spans="1:28" hidden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</row>
    <row r="873" spans="1:28" hidden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</row>
    <row r="874" spans="1:28" hidden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</row>
    <row r="875" spans="1:28" hidden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</row>
    <row r="876" spans="1:28" hidden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</row>
    <row r="877" spans="1:28" hidden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</row>
    <row r="878" spans="1:28" hidden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</row>
    <row r="879" spans="1:28" hidden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</row>
    <row r="880" spans="1:28" hidden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</row>
    <row r="881" spans="1:28" hidden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</row>
    <row r="882" spans="1:28" hidden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</row>
    <row r="883" spans="1:28" hidden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</row>
    <row r="884" spans="1:28" hidden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</row>
    <row r="885" spans="1:28" hidden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</row>
    <row r="886" spans="1:28" hidden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</row>
    <row r="887" spans="1:28" hidden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</row>
    <row r="888" spans="1:28" hidden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</row>
    <row r="889" spans="1:28" hidden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</row>
    <row r="890" spans="1:28" hidden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</row>
    <row r="891" spans="1:28" hidden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</row>
    <row r="892" spans="1:28" hidden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</row>
    <row r="893" spans="1:28" hidden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</row>
    <row r="894" spans="1:28" hidden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</row>
    <row r="895" spans="1:28" hidden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</row>
    <row r="896" spans="1:28" hidden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</row>
    <row r="897" spans="1:28" hidden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</row>
    <row r="898" spans="1:28" hidden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</row>
    <row r="899" spans="1:28" hidden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</row>
    <row r="900" spans="1:28" hidden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</row>
    <row r="901" spans="1:28" hidden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</row>
    <row r="902" spans="1:28" hidden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</row>
    <row r="903" spans="1:28" hidden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</row>
    <row r="904" spans="1:28" hidden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</row>
    <row r="905" spans="1:28" hidden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</row>
    <row r="906" spans="1:28" hidden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</row>
    <row r="907" spans="1:28" hidden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</row>
    <row r="908" spans="1:28" hidden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</row>
    <row r="909" spans="1:28" hidden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</row>
    <row r="910" spans="1:28" hidden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</row>
    <row r="911" spans="1:28" hidden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</row>
    <row r="912" spans="1:28" hidden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</row>
    <row r="913" spans="1:28" hidden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</row>
    <row r="914" spans="1:28" hidden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</row>
    <row r="915" spans="1:28" hidden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</row>
    <row r="916" spans="1:28" hidden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</row>
    <row r="917" spans="1:28" hidden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</row>
    <row r="918" spans="1:28" hidden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</row>
    <row r="919" spans="1:28" hidden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</row>
    <row r="920" spans="1:28" hidden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</row>
    <row r="921" spans="1:28" hidden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</row>
    <row r="922" spans="1:28" hidden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</row>
    <row r="923" spans="1:28" hidden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</row>
    <row r="924" spans="1:28" hidden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</row>
    <row r="925" spans="1:28" hidden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</row>
    <row r="926" spans="1:28" hidden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</row>
    <row r="927" spans="1:28" hidden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</row>
    <row r="928" spans="1:28" hidden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</row>
    <row r="929" spans="1:28" hidden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</row>
    <row r="930" spans="1:28" hidden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</row>
    <row r="931" spans="1:28" hidden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</row>
    <row r="932" spans="1:28" hidden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</row>
    <row r="933" spans="1:28" hidden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</row>
    <row r="934" spans="1:28" hidden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</row>
    <row r="935" spans="1:28" hidden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</row>
    <row r="936" spans="1:28" hidden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</row>
    <row r="937" spans="1:28" hidden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</row>
    <row r="938" spans="1:28" hidden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</row>
    <row r="939" spans="1:28" hidden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</row>
    <row r="940" spans="1:28" hidden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</row>
    <row r="941" spans="1:28" hidden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</row>
    <row r="942" spans="1:28" hidden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</row>
    <row r="943" spans="1:28" hidden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</row>
    <row r="944" spans="1:28" hidden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</row>
    <row r="945" spans="1:28" hidden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</row>
    <row r="946" spans="1:28" hidden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</row>
    <row r="947" spans="1:28" hidden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</row>
    <row r="948" spans="1:28" hidden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</row>
    <row r="949" spans="1:28" hidden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</row>
    <row r="950" spans="1:28" hidden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</row>
    <row r="951" spans="1:28" hidden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</row>
    <row r="952" spans="1:28" hidden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</row>
    <row r="953" spans="1:28" hidden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</row>
    <row r="954" spans="1:28" hidden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</row>
    <row r="955" spans="1:28" hidden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</row>
    <row r="956" spans="1:28" hidden="1"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</row>
    <row r="957" spans="1:28" hidden="1"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</row>
    <row r="958" spans="1:28" hidden="1"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</row>
    <row r="959" spans="1:28" hidden="1"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</row>
    <row r="960" spans="1:28" hidden="1"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</row>
    <row r="961" spans="8:28" hidden="1"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</row>
    <row r="962" spans="8:28" hidden="1"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</row>
    <row r="963" spans="8:28" hidden="1"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</row>
    <row r="964" spans="8:28" hidden="1"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</row>
    <row r="965" spans="8:28" hidden="1"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</row>
    <row r="966" spans="8:28" hidden="1"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</row>
    <row r="967" spans="8:28" hidden="1"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</row>
    <row r="968" spans="8:28" hidden="1"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</row>
    <row r="969" spans="8:28" hidden="1"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</row>
    <row r="970" spans="8:28" hidden="1"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</row>
    <row r="971" spans="8:28" hidden="1"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</row>
    <row r="972" spans="8:28" hidden="1"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</row>
    <row r="973" spans="8:28" hidden="1"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</row>
    <row r="974" spans="8:28" hidden="1"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</row>
    <row r="975" spans="8:28" hidden="1"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</row>
    <row r="976" spans="8:28" hidden="1"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</row>
    <row r="977" spans="8:28" hidden="1"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</row>
    <row r="978" spans="8:28" hidden="1"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</row>
    <row r="979" spans="8:28" hidden="1"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</row>
    <row r="980" spans="8:28" hidden="1"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</row>
    <row r="981" spans="8:28" hidden="1"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</row>
    <row r="982" spans="8:28" hidden="1"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</row>
    <row r="983" spans="8:28" hidden="1"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</row>
    <row r="984" spans="8:28" hidden="1"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</row>
    <row r="985" spans="8:28" hidden="1"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</row>
    <row r="986" spans="8:28" hidden="1"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</row>
    <row r="987" spans="8:28" hidden="1"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</row>
    <row r="988" spans="8:28" hidden="1"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</row>
    <row r="989" spans="8:28" hidden="1"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</row>
    <row r="990" spans="8:28" hidden="1"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</row>
    <row r="991" spans="8:28" hidden="1"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</row>
    <row r="992" spans="8:28" hidden="1"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</row>
    <row r="993" spans="8:28" hidden="1"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</row>
    <row r="994" spans="8:28" hidden="1"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</row>
  </sheetData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hyperlinks>
    <hyperlink ref="C5" r:id="rId1" xr:uid="{D36319DC-17C2-4E6C-9EF3-68EB83380228}"/>
  </hyperlinks>
  <pageMargins left="0.70866141732283472" right="0.70866141732283472" top="0.15748031496062992" bottom="0.15748031496062992" header="0.31496062992125984" footer="0.31496062992125984"/>
  <pageSetup paperSize="9"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zoomScale="110" zoomScaleNormal="110" workbookViewId="0">
      <pane ySplit="2" topLeftCell="A3" activePane="bottomLeft" state="frozen"/>
      <selection pane="bottomLeft" activeCell="G8" sqref="G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4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302" t="s">
        <v>2944</v>
      </c>
      <c r="B1" s="302"/>
      <c r="C1" s="302"/>
      <c r="D1" s="302"/>
      <c r="E1" s="77" t="str">
        <f>IF(OR('OPĆI DIO'!C1="odaberite -",'OPĆI DIO'!C1=""),"Molimo odaberite proračunskog korisnika na radnom listu Opći podaci!","")</f>
        <v/>
      </c>
      <c r="I1" s="111" t="s">
        <v>2943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0" t="s">
        <v>642</v>
      </c>
      <c r="F2" s="13" t="s">
        <v>643</v>
      </c>
      <c r="G2" s="79" t="s">
        <v>3632</v>
      </c>
      <c r="H2" s="79" t="s">
        <v>3633</v>
      </c>
      <c r="I2" s="79" t="s">
        <v>3634</v>
      </c>
      <c r="J2" s="254" t="s">
        <v>2942</v>
      </c>
      <c r="K2" s="120" t="s">
        <v>3614</v>
      </c>
      <c r="L2" s="37" t="s">
        <v>622</v>
      </c>
      <c r="M2" s="37" t="s">
        <v>623</v>
      </c>
      <c r="R2" s="7" t="s">
        <v>635</v>
      </c>
    </row>
    <row r="3" spans="1:23">
      <c r="A3" s="35" t="str">
        <f>IF(E3="","",VLOOKUP('OPĆI DIO'!$C$1,'OPĆI DIO'!$N$4:$W$137,10,FALSE))</f>
        <v>08006</v>
      </c>
      <c r="B3" s="35" t="str">
        <f>IF(E3="","",VLOOKUP('OPĆI DIO'!$C$1,'OPĆI DIO'!$N$4:$W$137,9,FALSE))</f>
        <v>Sveučilišta i veleučilišta u Republici Hrvatskoj</v>
      </c>
      <c r="C3" s="75">
        <f t="shared" ref="C3:C34" si="0">IFERROR(VLOOKUP(E3,$R$6:$U$113,3,FALSE),"")</f>
        <v>581</v>
      </c>
      <c r="D3" s="34" t="str">
        <f t="shared" ref="D3:D34" si="1">IFERROR(VLOOKUP(E3,$R$6:$U$113,4,FALSE),"")</f>
        <v>Mehanizam za oporavak i otpornost</v>
      </c>
      <c r="E3" s="42">
        <v>632310581</v>
      </c>
      <c r="F3" s="78" t="str">
        <f t="shared" ref="F3:F34" si="2">IFERROR(VLOOKUP(E3,$R$6:$U$113,2,FALSE),"")</f>
        <v>Tek.pom.od instit. tijela EU - Mehanizam za oporavak i otpornost</v>
      </c>
      <c r="G3" s="73">
        <v>127644</v>
      </c>
      <c r="H3" s="73">
        <v>146965</v>
      </c>
      <c r="I3" s="73"/>
      <c r="J3" s="42"/>
      <c r="K3" t="str">
        <f>IF(E3="","",'OPĆI DIO'!$C$1)</f>
        <v>1837 SVEUČILIŠTE U ZAGREBU - GRAĐEVINSKI FAKULTET</v>
      </c>
      <c r="L3" t="str">
        <f>LEFT(E3,2)</f>
        <v>63</v>
      </c>
      <c r="M3" t="str">
        <f>LEFT(E3,3)</f>
        <v>632</v>
      </c>
      <c r="N3" t="s">
        <v>255</v>
      </c>
      <c r="R3" s="7" t="s">
        <v>636</v>
      </c>
    </row>
    <row r="4" spans="1:23">
      <c r="A4" s="35" t="str">
        <f>IF(E4="","",VLOOKUP('OPĆI DIO'!$C$1,'OPĆI DIO'!$N$4:$W$137,10,FALSE))</f>
        <v>08006</v>
      </c>
      <c r="B4" s="35" t="str">
        <f>IF(E4="","",VLOOKUP('OPĆI DIO'!$C$1,'OPĆI DIO'!$N$4:$W$137,9,FALSE))</f>
        <v>Sveučilišta i veleučilišta u Republici Hrvatskoj</v>
      </c>
      <c r="C4" s="75">
        <f t="shared" si="0"/>
        <v>51</v>
      </c>
      <c r="D4" s="34" t="str">
        <f t="shared" si="1"/>
        <v xml:space="preserve">Pomoći EU </v>
      </c>
      <c r="E4" s="42">
        <v>632311700</v>
      </c>
      <c r="F4" s="78" t="str">
        <f t="shared" si="2"/>
        <v>Tekuće pomoći od institucija i tijela EU - ostalo</v>
      </c>
      <c r="G4" s="73">
        <v>798701</v>
      </c>
      <c r="H4" s="73">
        <v>561424</v>
      </c>
      <c r="I4" s="73">
        <v>176110</v>
      </c>
      <c r="J4" s="42"/>
      <c r="K4" t="str">
        <f>IF(E4="","",'OPĆI DIO'!$C$1)</f>
        <v>1837 SVEUČILIŠTE U ZAGREBU - GRAĐEVINSKI FAKULTET</v>
      </c>
      <c r="L4" t="str">
        <f t="shared" ref="L4:L67" si="3">LEFT(E4,2)</f>
        <v>63</v>
      </c>
      <c r="M4" t="str">
        <f t="shared" ref="M4:M67" si="4">LEFT(E4,3)</f>
        <v>632</v>
      </c>
    </row>
    <row r="5" spans="1:23">
      <c r="A5" s="35" t="str">
        <f>IF(E5="","",VLOOKUP('OPĆI DIO'!$C$1,'OPĆI DIO'!$N$4:$W$137,10,FALSE))</f>
        <v>08006</v>
      </c>
      <c r="B5" s="35" t="str">
        <f>IF(E5="","",VLOOKUP('OPĆI DIO'!$C$1,'OPĆI DIO'!$N$4:$W$137,9,FALSE))</f>
        <v>Sveučilišta i veleučilišta u Republici Hrvatskoj</v>
      </c>
      <c r="C5" s="75">
        <f t="shared" si="0"/>
        <v>52</v>
      </c>
      <c r="D5" s="34" t="str">
        <f t="shared" si="1"/>
        <v xml:space="preserve">Ostale pomoći i darovnice </v>
      </c>
      <c r="E5" s="42">
        <v>6391</v>
      </c>
      <c r="F5" s="78" t="str">
        <f t="shared" si="2"/>
        <v>Tekući prijenosi između proračunskih korisnika istog proračuna</v>
      </c>
      <c r="G5" s="73">
        <v>626911</v>
      </c>
      <c r="H5" s="73">
        <v>284077</v>
      </c>
      <c r="I5" s="73">
        <v>95493</v>
      </c>
      <c r="J5" s="42" t="s">
        <v>6573</v>
      </c>
      <c r="K5" t="str">
        <f>IF(E5="","",'OPĆI DIO'!$C$1)</f>
        <v>1837 SVEUČILIŠTE U ZAGREBU - GRAĐEVINSKI FAKULTET</v>
      </c>
      <c r="L5" t="str">
        <f t="shared" si="3"/>
        <v>63</v>
      </c>
      <c r="M5" t="str">
        <f t="shared" si="4"/>
        <v>639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1" t="s">
        <v>639</v>
      </c>
      <c r="W5" s="41" t="s">
        <v>2866</v>
      </c>
    </row>
    <row r="6" spans="1:23">
      <c r="A6" s="35" t="str">
        <f>IF(E6="","",VLOOKUP('OPĆI DIO'!$C$1,'OPĆI DIO'!$N$4:$W$137,10,FALSE))</f>
        <v>08006</v>
      </c>
      <c r="B6" s="35" t="str">
        <f>IF(E6="","",VLOOKUP('OPĆI DIO'!$C$1,'OPĆI DIO'!$N$4:$W$137,9,FALSE))</f>
        <v>Sveučilišta i veleučilišta u Republici Hrvatskoj</v>
      </c>
      <c r="C6" s="75">
        <f t="shared" si="0"/>
        <v>43</v>
      </c>
      <c r="D6" s="34" t="str">
        <f t="shared" si="1"/>
        <v>Ostali prihodi za posebne namjene</v>
      </c>
      <c r="E6" s="42">
        <v>65264</v>
      </c>
      <c r="F6" s="78" t="str">
        <f t="shared" si="2"/>
        <v>Sufinanciranje cijene usluge, participacije i slično</v>
      </c>
      <c r="G6" s="73">
        <v>336875</v>
      </c>
      <c r="H6" s="73">
        <v>314400</v>
      </c>
      <c r="I6" s="73">
        <v>314400</v>
      </c>
      <c r="J6" s="42"/>
      <c r="K6" t="str">
        <f>IF(E6="","",'OPĆI DIO'!$C$1)</f>
        <v>1837 SVEUČILIŠTE U ZAGREBU - GRAĐEVINSKI FAKULTET</v>
      </c>
      <c r="L6" t="str">
        <f>LEFT(E6,2)</f>
        <v>65</v>
      </c>
      <c r="M6" t="str">
        <f t="shared" si="4"/>
        <v>652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35" t="str">
        <f>IF(E7="","",VLOOKUP('OPĆI DIO'!$C$1,'OPĆI DIO'!$N$4:$W$137,10,FALSE))</f>
        <v>08006</v>
      </c>
      <c r="B7" s="35" t="str">
        <f>IF(E7="","",VLOOKUP('OPĆI DIO'!$C$1,'OPĆI DIO'!$N$4:$W$137,9,FALSE))</f>
        <v>Sveučilišta i veleučilišta u Republici Hrvatskoj</v>
      </c>
      <c r="C7" s="75">
        <f t="shared" si="0"/>
        <v>31</v>
      </c>
      <c r="D7" s="34" t="str">
        <f t="shared" si="1"/>
        <v>Vlastiti prihodi</v>
      </c>
      <c r="E7" s="42">
        <v>6615</v>
      </c>
      <c r="F7" s="78" t="str">
        <f t="shared" si="2"/>
        <v>Prihodi od pruženih usluga</v>
      </c>
      <c r="G7" s="73">
        <v>2852535</v>
      </c>
      <c r="H7" s="73">
        <v>2273530</v>
      </c>
      <c r="I7" s="73">
        <v>1857580</v>
      </c>
      <c r="J7" s="42"/>
      <c r="K7" t="str">
        <f>IF(E7="","",'OPĆI DIO'!$C$1)</f>
        <v>1837 SVEUČILIŠTE U ZAGREBU - GRAĐEVINSKI FAKULTET</v>
      </c>
      <c r="L7" t="str">
        <f t="shared" si="3"/>
        <v>66</v>
      </c>
      <c r="M7" t="str">
        <f t="shared" si="4"/>
        <v>661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35" t="str">
        <f>IF(E8="","",VLOOKUP('OPĆI DIO'!$C$1,'OPĆI DIO'!$N$4:$W$137,10,FALSE))</f>
        <v>08006</v>
      </c>
      <c r="B8" s="35" t="str">
        <f>IF(E8="","",VLOOKUP('OPĆI DIO'!$C$1,'OPĆI DIO'!$N$4:$W$137,9,FALSE))</f>
        <v>Sveučilišta i veleučilišta u Republici Hrvatskoj</v>
      </c>
      <c r="C8" s="75">
        <f t="shared" si="0"/>
        <v>11</v>
      </c>
      <c r="D8" s="34" t="str">
        <f t="shared" si="1"/>
        <v>Opći prihodi i primici</v>
      </c>
      <c r="E8" s="42" t="s">
        <v>635</v>
      </c>
      <c r="F8" s="78" t="str">
        <f t="shared" si="2"/>
        <v>Prihodi iz nadležnog proračuna za financiranje redovne djelatnosti proračunskih korisnika</v>
      </c>
      <c r="G8" s="73">
        <v>363000</v>
      </c>
      <c r="H8" s="73">
        <v>435000</v>
      </c>
      <c r="I8" s="73">
        <v>435000</v>
      </c>
      <c r="J8" s="42"/>
      <c r="K8" t="str">
        <f>IF(E8="","",'OPĆI DIO'!$C$1)</f>
        <v>1837 SVEUČILIŠTE U ZAGREBU - GRAĐEVINSKI FAKULTET</v>
      </c>
      <c r="L8" t="str">
        <f t="shared" si="3"/>
        <v>67</v>
      </c>
      <c r="M8" t="str">
        <f t="shared" si="4"/>
        <v>671</v>
      </c>
      <c r="N8">
        <v>31</v>
      </c>
      <c r="O8" t="s">
        <v>89</v>
      </c>
      <c r="R8" s="112">
        <v>671110815</v>
      </c>
      <c r="S8" s="112" t="s">
        <v>4467</v>
      </c>
      <c r="T8" s="112">
        <v>815</v>
      </c>
      <c r="U8" s="112" t="s">
        <v>4463</v>
      </c>
      <c r="V8" s="89">
        <v>671</v>
      </c>
      <c r="W8" s="89">
        <v>67</v>
      </c>
    </row>
    <row r="9" spans="1:23">
      <c r="A9" s="35" t="str">
        <f>IF(E9="","",VLOOKUP('OPĆI DIO'!$C$1,'OPĆI DIO'!$N$4:$W$137,10,FALSE))</f>
        <v>08006</v>
      </c>
      <c r="B9" s="35" t="str">
        <f>IF(E9="","",VLOOKUP('OPĆI DIO'!$C$1,'OPĆI DIO'!$N$4:$W$137,9,FALSE))</f>
        <v>Sveučilišta i veleučilišta u Republici Hrvatskoj</v>
      </c>
      <c r="C9" s="75">
        <f t="shared" si="0"/>
        <v>11</v>
      </c>
      <c r="D9" s="34" t="str">
        <f t="shared" si="1"/>
        <v>Opći prihodi i primici</v>
      </c>
      <c r="E9" s="42" t="s">
        <v>635</v>
      </c>
      <c r="F9" s="78" t="str">
        <f t="shared" si="2"/>
        <v>Prihodi iz nadležnog proračuna za financiranje redovne djelatnosti proračunskih korisnika</v>
      </c>
      <c r="G9" s="73">
        <v>6530630</v>
      </c>
      <c r="H9" s="73">
        <v>6562673</v>
      </c>
      <c r="I9" s="73">
        <v>6594876</v>
      </c>
      <c r="J9" s="42"/>
      <c r="K9" t="str">
        <f>IF(E9="","",'OPĆI DIO'!$C$1)</f>
        <v>1837 SVEUČILIŠTE U ZAGREBU - GRAĐEVINSKI FAKULTET</v>
      </c>
      <c r="L9" t="str">
        <f t="shared" si="3"/>
        <v>67</v>
      </c>
      <c r="M9" t="str">
        <f t="shared" si="4"/>
        <v>671</v>
      </c>
      <c r="N9">
        <v>41</v>
      </c>
      <c r="O9" t="s">
        <v>954</v>
      </c>
      <c r="R9" s="112">
        <v>671210815</v>
      </c>
      <c r="S9" s="112" t="s">
        <v>4468</v>
      </c>
      <c r="T9" s="112">
        <v>815</v>
      </c>
      <c r="U9" s="112" t="s">
        <v>4463</v>
      </c>
      <c r="V9" s="89">
        <v>671</v>
      </c>
      <c r="W9" s="89">
        <v>67</v>
      </c>
    </row>
    <row r="10" spans="1:23">
      <c r="A10" s="35" t="str">
        <f>IF(E10="","",VLOOKUP('OPĆI DIO'!$C$1,'OPĆI DIO'!$N$4:$W$137,10,FALSE))</f>
        <v>08006</v>
      </c>
      <c r="B10" s="35" t="str">
        <f>IF(E10="","",VLOOKUP('OPĆI DIO'!$C$1,'OPĆI DIO'!$N$4:$W$137,9,FALSE))</f>
        <v>Sveučilišta i veleučilišta u Republici Hrvatskoj</v>
      </c>
      <c r="C10" s="75">
        <f t="shared" si="0"/>
        <v>11</v>
      </c>
      <c r="D10" s="34" t="str">
        <f t="shared" si="1"/>
        <v>Opći prihodi i primici</v>
      </c>
      <c r="E10" s="203" t="s">
        <v>635</v>
      </c>
      <c r="F10" s="78" t="str">
        <f t="shared" si="2"/>
        <v>Prihodi iz nadležnog proračuna za financiranje redovne djelatnosti proračunskih korisnika</v>
      </c>
      <c r="G10" s="73">
        <v>521985</v>
      </c>
      <c r="H10" s="73">
        <v>538655</v>
      </c>
      <c r="I10" s="73">
        <v>538741</v>
      </c>
      <c r="J10" s="42"/>
      <c r="K10" t="str">
        <f>IF(E10="","",'OPĆI DIO'!$C$1)</f>
        <v>1837 SVEUČILIŠTE U ZAGREBU - GRAĐEVINSKI FAKULTET</v>
      </c>
      <c r="L10" t="str">
        <f t="shared" si="3"/>
        <v>67</v>
      </c>
      <c r="M10" t="str">
        <f t="shared" si="4"/>
        <v>671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35" t="str">
        <f>IF(E11="","",VLOOKUP('OPĆI DIO'!$C$1,'OPĆI DIO'!$N$4:$W$137,10,FALSE))</f>
        <v>08006</v>
      </c>
      <c r="B11" s="35" t="str">
        <f>IF(E11="","",VLOOKUP('OPĆI DIO'!$C$1,'OPĆI DIO'!$N$4:$W$137,9,FALSE))</f>
        <v>Sveučilišta i veleučilišta u Republici Hrvatskoj</v>
      </c>
      <c r="C11" s="75">
        <f t="shared" si="0"/>
        <v>11</v>
      </c>
      <c r="D11" s="34" t="str">
        <f t="shared" si="1"/>
        <v>Opći prihodi i primici</v>
      </c>
      <c r="E11" s="203" t="s">
        <v>635</v>
      </c>
      <c r="F11" s="78" t="str">
        <f t="shared" si="2"/>
        <v>Prihodi iz nadležnog proračuna za financiranje redovne djelatnosti proračunskih korisnika</v>
      </c>
      <c r="G11" s="73">
        <v>12532169</v>
      </c>
      <c r="H11" s="73"/>
      <c r="I11" s="73"/>
      <c r="J11" s="42"/>
      <c r="K11" t="str">
        <f>IF(E11="","",'OPĆI DIO'!$C$1)</f>
        <v>1837 SVEUČILIŠTE U ZAGREBU - GRAĐEVINSKI FAKULTET</v>
      </c>
      <c r="L11" t="str">
        <f t="shared" si="3"/>
        <v>67</v>
      </c>
      <c r="M11" t="str">
        <f t="shared" si="4"/>
        <v>671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35" t="str">
        <f>IF(E12="","",VLOOKUP('OPĆI DIO'!$C$1,'OPĆI DIO'!$N$4:$W$137,10,FALSE))</f>
        <v>08006</v>
      </c>
      <c r="B12" s="35" t="str">
        <f>IF(E12="","",VLOOKUP('OPĆI DIO'!$C$1,'OPĆI DIO'!$N$4:$W$137,9,FALSE))</f>
        <v>Sveučilišta i veleučilišta u Republici Hrvatskoj</v>
      </c>
      <c r="C12" s="75">
        <f t="shared" si="0"/>
        <v>815</v>
      </c>
      <c r="D12" s="34" t="str">
        <f t="shared" si="1"/>
        <v>Namjenski primitak - NPOO</v>
      </c>
      <c r="E12" s="203">
        <v>671210815</v>
      </c>
      <c r="F12" s="78" t="str">
        <f t="shared" si="2"/>
        <v>Prihodi iz nadležnog proračuna za financiranje rashoda za nabavu nefinancijske imovine - izvor 815</v>
      </c>
      <c r="G12" s="73">
        <v>1665445</v>
      </c>
      <c r="H12" s="73"/>
      <c r="I12" s="73"/>
      <c r="J12" s="42"/>
      <c r="K12" t="str">
        <f>IF(E12="","",'OPĆI DIO'!$C$1)</f>
        <v>1837 SVEUČILIŠTE U ZAGREBU - GRAĐEVINSKI FAKULTET</v>
      </c>
      <c r="L12" t="str">
        <f t="shared" si="3"/>
        <v>67</v>
      </c>
      <c r="M12" t="str">
        <f t="shared" si="4"/>
        <v>671</v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35" t="str">
        <f>IF(E13="","",VLOOKUP('OPĆI DIO'!$C$1,'OPĆI DIO'!$N$4:$W$137,10,FALSE))</f>
        <v>08006</v>
      </c>
      <c r="B13" s="35" t="str">
        <f>IF(E13="","",VLOOKUP('OPĆI DIO'!$C$1,'OPĆI DIO'!$N$4:$W$137,9,FALSE))</f>
        <v>Sveučilišta i veleučilišta u Republici Hrvatskoj</v>
      </c>
      <c r="C13" s="75">
        <f t="shared" si="0"/>
        <v>581</v>
      </c>
      <c r="D13" s="34" t="str">
        <f t="shared" si="1"/>
        <v>Mehanizam za oporavak i otpornost</v>
      </c>
      <c r="E13" s="203">
        <v>632310581</v>
      </c>
      <c r="F13" s="78" t="str">
        <f t="shared" si="2"/>
        <v>Tek.pom.od instit. tijela EU - Mehanizam za oporavak i otpornost</v>
      </c>
      <c r="G13" s="73">
        <v>530820</v>
      </c>
      <c r="H13" s="73">
        <v>501196</v>
      </c>
      <c r="I13" s="73"/>
      <c r="J13" s="42"/>
      <c r="K13" t="str">
        <f>IF(E13="","",'OPĆI DIO'!$C$1)</f>
        <v>1837 SVEUČILIŠTE U ZAGREBU - GRAĐEVINSKI FAKULTET</v>
      </c>
      <c r="L13" t="str">
        <f t="shared" si="3"/>
        <v>63</v>
      </c>
      <c r="M13" t="str">
        <f t="shared" si="4"/>
        <v>632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35" t="str">
        <f>IF(E14="","",VLOOKUP('OPĆI DIO'!$C$1,'OPĆI DIO'!$N$4:$W$137,10,FALSE))</f>
        <v>08006</v>
      </c>
      <c r="B14" s="35" t="str">
        <f>IF(E14="","",VLOOKUP('OPĆI DIO'!$C$1,'OPĆI DIO'!$N$4:$W$137,9,FALSE))</f>
        <v>Sveučilišta i veleučilišta u Republici Hrvatskoj</v>
      </c>
      <c r="C14" s="75">
        <f t="shared" si="0"/>
        <v>581</v>
      </c>
      <c r="D14" s="34" t="str">
        <f t="shared" si="1"/>
        <v>Mehanizam za oporavak i otpornost</v>
      </c>
      <c r="E14" s="42">
        <v>632310581</v>
      </c>
      <c r="F14" s="78" t="str">
        <f t="shared" si="2"/>
        <v>Tek.pom.od instit. tijela EU - Mehanizam za oporavak i otpornost</v>
      </c>
      <c r="G14" s="73">
        <v>308061</v>
      </c>
      <c r="H14" s="73">
        <v>205374</v>
      </c>
      <c r="I14" s="73"/>
      <c r="J14" s="42"/>
      <c r="K14" t="str">
        <f>IF(E14="","",'OPĆI DIO'!$C$1)</f>
        <v>1837 SVEUČILIŠTE U ZAGREBU - GRAĐEVINSKI FAKULTET</v>
      </c>
      <c r="L14" t="str">
        <f t="shared" si="3"/>
        <v>63</v>
      </c>
      <c r="M14" t="str">
        <f t="shared" si="4"/>
        <v>632</v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35" t="str">
        <f>IF(E15="","",VLOOKUP('OPĆI DIO'!$C$1,'OPĆI DIO'!$N$4:$W$137,10,FALSE))</f>
        <v/>
      </c>
      <c r="B15" s="35" t="str">
        <f>IF(E15="","",VLOOKUP('OPĆI DIO'!$C$1,'OPĆI DIO'!$N$4:$W$137,9,FALSE))</f>
        <v/>
      </c>
      <c r="C15" s="75" t="str">
        <f t="shared" si="0"/>
        <v/>
      </c>
      <c r="D15" s="34" t="str">
        <f t="shared" si="1"/>
        <v/>
      </c>
      <c r="E15" s="42"/>
      <c r="F15" s="78" t="str">
        <f t="shared" si="2"/>
        <v/>
      </c>
      <c r="G15" s="73"/>
      <c r="H15" s="73"/>
      <c r="I15" s="73"/>
      <c r="J15" s="42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35" t="str">
        <f>IF(E16="","",VLOOKUP('OPĆI DIO'!$C$1,'OPĆI DIO'!$N$4:$W$137,10,FALSE))</f>
        <v/>
      </c>
      <c r="B16" s="35" t="str">
        <f>IF(E16="","",VLOOKUP('OPĆI DIO'!$C$1,'OPĆI DIO'!$N$4:$W$137,9,FALSE))</f>
        <v/>
      </c>
      <c r="C16" s="75" t="str">
        <f t="shared" si="0"/>
        <v/>
      </c>
      <c r="D16" s="34" t="str">
        <f t="shared" si="1"/>
        <v/>
      </c>
      <c r="E16" s="42"/>
      <c r="F16" s="78" t="str">
        <f t="shared" si="2"/>
        <v/>
      </c>
      <c r="G16" s="73"/>
      <c r="H16" s="73"/>
      <c r="I16" s="73"/>
      <c r="J16" s="42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35" t="str">
        <f>IF(E17="","",VLOOKUP('OPĆI DIO'!$C$1,'OPĆI DIO'!$N$4:$W$137,10,FALSE))</f>
        <v/>
      </c>
      <c r="B17" s="35" t="str">
        <f>IF(E17="","",VLOOKUP('OPĆI DIO'!$C$1,'OPĆI DIO'!$N$4:$W$137,9,FALSE))</f>
        <v/>
      </c>
      <c r="C17" s="75" t="str">
        <f t="shared" si="0"/>
        <v/>
      </c>
      <c r="D17" s="34" t="str">
        <f t="shared" si="1"/>
        <v/>
      </c>
      <c r="E17" s="203"/>
      <c r="F17" s="78" t="str">
        <f t="shared" si="2"/>
        <v/>
      </c>
      <c r="G17" s="73"/>
      <c r="H17" s="73"/>
      <c r="I17" s="73"/>
      <c r="J17" s="42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35" t="str">
        <f>IF(E18="","",VLOOKUP('OPĆI DIO'!$C$1,'OPĆI DIO'!$N$4:$W$137,10,FALSE))</f>
        <v/>
      </c>
      <c r="B18" s="35" t="str">
        <f>IF(E18="","",VLOOKUP('OPĆI DIO'!$C$1,'OPĆI DIO'!$N$4:$W$137,9,FALSE))</f>
        <v/>
      </c>
      <c r="C18" s="75" t="str">
        <f t="shared" si="0"/>
        <v/>
      </c>
      <c r="D18" s="34" t="str">
        <f t="shared" si="1"/>
        <v/>
      </c>
      <c r="E18" s="204"/>
      <c r="F18" s="78" t="str">
        <f t="shared" si="2"/>
        <v/>
      </c>
      <c r="G18" s="73"/>
      <c r="H18" s="73"/>
      <c r="I18" s="73"/>
      <c r="J18" s="42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6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35" t="str">
        <f>IF(E19="","",VLOOKUP('OPĆI DIO'!$C$1,'OPĆI DIO'!$N$4:$W$137,10,FALSE))</f>
        <v/>
      </c>
      <c r="B19" s="35" t="str">
        <f>IF(E19="","",VLOOKUP('OPĆI DIO'!$C$1,'OPĆI DIO'!$N$4:$W$137,9,FALSE))</f>
        <v/>
      </c>
      <c r="C19" s="75" t="str">
        <f t="shared" si="0"/>
        <v/>
      </c>
      <c r="D19" s="34" t="str">
        <f t="shared" si="1"/>
        <v/>
      </c>
      <c r="E19" s="42"/>
      <c r="F19" s="78" t="str">
        <f t="shared" si="2"/>
        <v/>
      </c>
      <c r="G19" s="73"/>
      <c r="H19" s="73"/>
      <c r="I19" s="73"/>
      <c r="J19" s="42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66">
        <v>6541</v>
      </c>
      <c r="S19" s="266" t="s">
        <v>4453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35" t="str">
        <f>IF(E20="","",VLOOKUP('OPĆI DIO'!$C$1,'OPĆI DIO'!$N$4:$W$137,10,FALSE))</f>
        <v/>
      </c>
      <c r="B20" s="35" t="str">
        <f>IF(E20="","",VLOOKUP('OPĆI DIO'!$C$1,'OPĆI DIO'!$N$4:$W$137,9,FALSE))</f>
        <v/>
      </c>
      <c r="C20" s="75" t="str">
        <f t="shared" si="0"/>
        <v/>
      </c>
      <c r="D20" s="34" t="str">
        <f t="shared" si="1"/>
        <v/>
      </c>
      <c r="E20" s="42"/>
      <c r="F20" s="78" t="str">
        <f t="shared" si="2"/>
        <v/>
      </c>
      <c r="G20" s="73"/>
      <c r="H20" s="73"/>
      <c r="I20" s="73"/>
      <c r="J20" s="42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1">
        <v>63</v>
      </c>
      <c r="O20" t="s">
        <v>2135</v>
      </c>
      <c r="R20" s="266" t="s">
        <v>6546</v>
      </c>
      <c r="S20" s="266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35" t="str">
        <f>IF(E21="","",VLOOKUP('OPĆI DIO'!$C$1,'OPĆI DIO'!$N$4:$W$137,10,FALSE))</f>
        <v/>
      </c>
      <c r="B21" s="35" t="str">
        <f>IF(E21="","",VLOOKUP('OPĆI DIO'!$C$1,'OPĆI DIO'!$N$4:$W$137,9,FALSE))</f>
        <v/>
      </c>
      <c r="C21" s="75" t="str">
        <f t="shared" si="0"/>
        <v/>
      </c>
      <c r="D21" s="34" t="str">
        <f t="shared" si="1"/>
        <v/>
      </c>
      <c r="E21" s="42"/>
      <c r="F21" s="78" t="str">
        <f t="shared" si="2"/>
        <v/>
      </c>
      <c r="G21" s="73"/>
      <c r="H21" s="73"/>
      <c r="I21" s="73"/>
      <c r="J21" s="42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66" t="s">
        <v>6547</v>
      </c>
      <c r="S21" s="266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35" t="str">
        <f>IF(E22="","",VLOOKUP('OPĆI DIO'!$C$1,'OPĆI DIO'!$N$4:$W$137,10,FALSE))</f>
        <v/>
      </c>
      <c r="B22" s="35" t="str">
        <f>IF(E22="","",VLOOKUP('OPĆI DIO'!$C$1,'OPĆI DIO'!$N$4:$W$137,9,FALSE))</f>
        <v/>
      </c>
      <c r="C22" s="75" t="str">
        <f t="shared" si="0"/>
        <v/>
      </c>
      <c r="D22" s="34" t="str">
        <f t="shared" si="1"/>
        <v/>
      </c>
      <c r="E22" s="42"/>
      <c r="F22" s="78" t="str">
        <f t="shared" si="2"/>
        <v/>
      </c>
      <c r="G22" s="73"/>
      <c r="H22" s="73"/>
      <c r="I22" s="73"/>
      <c r="J22" s="42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66" t="s">
        <v>6548</v>
      </c>
      <c r="S22" s="266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35" t="str">
        <f>IF(E23="","",VLOOKUP('OPĆI DIO'!$C$1,'OPĆI DIO'!$N$4:$W$137,10,FALSE))</f>
        <v/>
      </c>
      <c r="B23" s="35" t="str">
        <f>IF(E23="","",VLOOKUP('OPĆI DIO'!$C$1,'OPĆI DIO'!$N$4:$W$137,9,FALSE))</f>
        <v/>
      </c>
      <c r="C23" s="75" t="str">
        <f t="shared" si="0"/>
        <v/>
      </c>
      <c r="D23" s="34" t="str">
        <f t="shared" si="1"/>
        <v/>
      </c>
      <c r="E23" s="42"/>
      <c r="F23" s="78" t="str">
        <f t="shared" si="2"/>
        <v/>
      </c>
      <c r="G23" s="73"/>
      <c r="H23" s="73"/>
      <c r="I23" s="73"/>
      <c r="J23" s="42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4463</v>
      </c>
      <c r="R23" s="266" t="s">
        <v>6549</v>
      </c>
      <c r="S23" s="266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35" t="str">
        <f>IF(E24="","",VLOOKUP('OPĆI DIO'!$C$1,'OPĆI DIO'!$N$4:$W$137,10,FALSE))</f>
        <v/>
      </c>
      <c r="B24" s="35" t="str">
        <f>IF(E24="","",VLOOKUP('OPĆI DIO'!$C$1,'OPĆI DIO'!$N$4:$W$137,9,FALSE))</f>
        <v/>
      </c>
      <c r="C24" s="75" t="str">
        <f t="shared" si="0"/>
        <v/>
      </c>
      <c r="D24" s="34" t="str">
        <f t="shared" si="1"/>
        <v/>
      </c>
      <c r="E24" s="42"/>
      <c r="F24" s="78" t="str">
        <f t="shared" si="2"/>
        <v/>
      </c>
      <c r="G24" s="73"/>
      <c r="H24" s="73"/>
      <c r="I24" s="73"/>
      <c r="J24" s="42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66" t="s">
        <v>6550</v>
      </c>
      <c r="S24" s="266" t="s">
        <v>6552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35" t="str">
        <f>IF(E25="","",VLOOKUP('OPĆI DIO'!$C$1,'OPĆI DIO'!$N$4:$W$137,10,FALSE))</f>
        <v/>
      </c>
      <c r="B25" s="35" t="str">
        <f>IF(E25="","",VLOOKUP('OPĆI DIO'!$C$1,'OPĆI DIO'!$N$4:$W$137,9,FALSE))</f>
        <v/>
      </c>
      <c r="C25" s="75" t="str">
        <f t="shared" si="0"/>
        <v/>
      </c>
      <c r="D25" s="34" t="str">
        <f t="shared" si="1"/>
        <v/>
      </c>
      <c r="E25" s="42"/>
      <c r="F25" s="78" t="str">
        <f t="shared" si="2"/>
        <v/>
      </c>
      <c r="G25" s="73"/>
      <c r="H25" s="73"/>
      <c r="I25" s="73"/>
      <c r="J25" s="42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66" t="s">
        <v>6551</v>
      </c>
      <c r="S25" s="266" t="s">
        <v>6553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35" t="str">
        <f>IF(E26="","",VLOOKUP('OPĆI DIO'!$C$1,'OPĆI DIO'!$N$4:$W$137,10,FALSE))</f>
        <v/>
      </c>
      <c r="B26" s="35" t="str">
        <f>IF(E26="","",VLOOKUP('OPĆI DIO'!$C$1,'OPĆI DIO'!$N$4:$W$137,9,FALSE))</f>
        <v/>
      </c>
      <c r="C26" s="75" t="str">
        <f t="shared" si="0"/>
        <v/>
      </c>
      <c r="D26" s="34" t="str">
        <f t="shared" si="1"/>
        <v/>
      </c>
      <c r="E26" s="42"/>
      <c r="F26" s="78" t="str">
        <f t="shared" si="2"/>
        <v/>
      </c>
      <c r="G26" s="73"/>
      <c r="H26" s="73"/>
      <c r="I26" s="73"/>
      <c r="J26" s="42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66" t="s">
        <v>4458</v>
      </c>
      <c r="S26" s="266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35" t="str">
        <f>IF(E27="","",VLOOKUP('OPĆI DIO'!$C$1,'OPĆI DIO'!$N$4:$W$137,10,FALSE))</f>
        <v/>
      </c>
      <c r="B27" s="35" t="str">
        <f>IF(E27="","",VLOOKUP('OPĆI DIO'!$C$1,'OPĆI DIO'!$N$4:$W$137,9,FALSE))</f>
        <v/>
      </c>
      <c r="C27" s="75" t="str">
        <f t="shared" si="0"/>
        <v/>
      </c>
      <c r="D27" s="34" t="str">
        <f t="shared" si="1"/>
        <v/>
      </c>
      <c r="E27" s="42"/>
      <c r="F27" s="78" t="str">
        <f t="shared" si="2"/>
        <v/>
      </c>
      <c r="G27" s="73"/>
      <c r="H27" s="73"/>
      <c r="I27" s="73"/>
      <c r="J27" s="42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35" t="str">
        <f>IF(E28="","",VLOOKUP('OPĆI DIO'!$C$1,'OPĆI DIO'!$N$4:$W$137,10,FALSE))</f>
        <v/>
      </c>
      <c r="B28" s="35" t="str">
        <f>IF(E28="","",VLOOKUP('OPĆI DIO'!$C$1,'OPĆI DIO'!$N$4:$W$137,9,FALSE))</f>
        <v/>
      </c>
      <c r="C28" s="75" t="str">
        <f t="shared" si="0"/>
        <v/>
      </c>
      <c r="D28" s="34" t="str">
        <f t="shared" si="1"/>
        <v/>
      </c>
      <c r="E28" s="42"/>
      <c r="F28" s="78" t="str">
        <f t="shared" si="2"/>
        <v/>
      </c>
      <c r="G28" s="73"/>
      <c r="H28" s="73"/>
      <c r="I28" s="73"/>
      <c r="J28" s="255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35" t="str">
        <f>IF(E29="","",VLOOKUP('OPĆI DIO'!$C$1,'OPĆI DIO'!$N$4:$W$137,10,FALSE))</f>
        <v/>
      </c>
      <c r="B29" s="35" t="str">
        <f>IF(E29="","",VLOOKUP('OPĆI DIO'!$C$1,'OPĆI DIO'!$N$4:$W$137,9,FALSE))</f>
        <v/>
      </c>
      <c r="C29" s="75" t="str">
        <f t="shared" si="0"/>
        <v/>
      </c>
      <c r="D29" s="34" t="str">
        <f t="shared" si="1"/>
        <v/>
      </c>
      <c r="E29" s="42"/>
      <c r="F29" s="78" t="str">
        <f t="shared" si="2"/>
        <v/>
      </c>
      <c r="G29" s="73"/>
      <c r="H29" s="73"/>
      <c r="I29" s="73"/>
      <c r="J29" s="255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35" t="str">
        <f>IF(E30="","",VLOOKUP('OPĆI DIO'!$C$1,'OPĆI DIO'!$N$4:$W$137,10,FALSE))</f>
        <v/>
      </c>
      <c r="B30" s="35" t="str">
        <f>IF(E30="","",VLOOKUP('OPĆI DIO'!$C$1,'OPĆI DIO'!$N$4:$W$137,9,FALSE))</f>
        <v/>
      </c>
      <c r="C30" s="75" t="str">
        <f t="shared" si="0"/>
        <v/>
      </c>
      <c r="D30" s="34" t="str">
        <f t="shared" si="1"/>
        <v/>
      </c>
      <c r="E30" s="42"/>
      <c r="F30" s="78" t="str">
        <f t="shared" si="2"/>
        <v/>
      </c>
      <c r="G30" s="73"/>
      <c r="H30" s="73"/>
      <c r="I30" s="73"/>
      <c r="J30" s="255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35" t="str">
        <f>IF(E31="","",VLOOKUP('OPĆI DIO'!$C$1,'OPĆI DIO'!$N$4:$W$137,10,FALSE))</f>
        <v/>
      </c>
      <c r="B31" s="35" t="str">
        <f>IF(E31="","",VLOOKUP('OPĆI DIO'!$C$1,'OPĆI DIO'!$N$4:$W$137,9,FALSE))</f>
        <v/>
      </c>
      <c r="C31" s="75" t="str">
        <f t="shared" si="0"/>
        <v/>
      </c>
      <c r="D31" s="34" t="str">
        <f t="shared" si="1"/>
        <v/>
      </c>
      <c r="E31" s="42"/>
      <c r="F31" s="78" t="str">
        <f t="shared" si="2"/>
        <v/>
      </c>
      <c r="G31" s="73"/>
      <c r="H31" s="73"/>
      <c r="I31" s="73"/>
      <c r="J31" s="255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35" t="str">
        <f>IF(E32="","",VLOOKUP('OPĆI DIO'!$C$1,'OPĆI DIO'!$N$4:$W$137,10,FALSE))</f>
        <v/>
      </c>
      <c r="B32" s="35" t="str">
        <f>IF(E32="","",VLOOKUP('OPĆI DIO'!$C$1,'OPĆI DIO'!$N$4:$W$137,9,FALSE))</f>
        <v/>
      </c>
      <c r="C32" s="75" t="str">
        <f t="shared" si="0"/>
        <v/>
      </c>
      <c r="D32" s="34" t="str">
        <f t="shared" si="1"/>
        <v/>
      </c>
      <c r="E32" s="42"/>
      <c r="F32" s="78" t="str">
        <f t="shared" si="2"/>
        <v/>
      </c>
      <c r="G32" s="73"/>
      <c r="H32" s="73"/>
      <c r="I32" s="73"/>
      <c r="J32" s="255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35" t="str">
        <f>IF(E33="","",VLOOKUP('OPĆI DIO'!$C$1,'OPĆI DIO'!$N$4:$W$137,10,FALSE))</f>
        <v/>
      </c>
      <c r="B33" s="35" t="str">
        <f>IF(E33="","",VLOOKUP('OPĆI DIO'!$C$1,'OPĆI DIO'!$N$4:$W$137,9,FALSE))</f>
        <v/>
      </c>
      <c r="C33" s="75" t="str">
        <f t="shared" si="0"/>
        <v/>
      </c>
      <c r="D33" s="34" t="str">
        <f t="shared" si="1"/>
        <v/>
      </c>
      <c r="E33" s="42"/>
      <c r="F33" s="78" t="str">
        <f t="shared" si="2"/>
        <v/>
      </c>
      <c r="G33" s="73"/>
      <c r="H33" s="73"/>
      <c r="I33" s="73"/>
      <c r="J33" s="255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35" t="str">
        <f>IF(E34="","",VLOOKUP('OPĆI DIO'!$C$1,'OPĆI DIO'!$N$4:$W$137,10,FALSE))</f>
        <v/>
      </c>
      <c r="B34" s="35" t="str">
        <f>IF(E34="","",VLOOKUP('OPĆI DIO'!$C$1,'OPĆI DIO'!$N$4:$W$137,9,FALSE))</f>
        <v/>
      </c>
      <c r="C34" s="75" t="str">
        <f t="shared" si="0"/>
        <v/>
      </c>
      <c r="D34" s="34" t="str">
        <f t="shared" si="1"/>
        <v/>
      </c>
      <c r="E34" s="42"/>
      <c r="F34" s="78" t="str">
        <f t="shared" si="2"/>
        <v/>
      </c>
      <c r="G34" s="73"/>
      <c r="H34" s="73"/>
      <c r="I34" s="73"/>
      <c r="J34" s="255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35" t="str">
        <f>IF(E35="","",VLOOKUP('OPĆI DIO'!$C$1,'OPĆI DIO'!$N$4:$W$137,10,FALSE))</f>
        <v/>
      </c>
      <c r="B35" s="35" t="str">
        <f>IF(E35="","",VLOOKUP('OPĆI DIO'!$C$1,'OPĆI DIO'!$N$4:$W$137,9,FALSE))</f>
        <v/>
      </c>
      <c r="C35" s="75" t="str">
        <f t="shared" ref="C35:C68" si="5">IFERROR(VLOOKUP(E35,$R$6:$U$113,3,FALSE),"")</f>
        <v/>
      </c>
      <c r="D35" s="34" t="str">
        <f t="shared" ref="D35:D66" si="6">IFERROR(VLOOKUP(E35,$R$6:$U$113,4,FALSE),"")</f>
        <v/>
      </c>
      <c r="E35" s="42"/>
      <c r="F35" s="78" t="str">
        <f t="shared" ref="F35:F66" si="7">IFERROR(VLOOKUP(E35,$R$6:$U$113,2,FALSE),"")</f>
        <v/>
      </c>
      <c r="G35" s="73"/>
      <c r="H35" s="73"/>
      <c r="I35" s="73"/>
      <c r="J35" s="255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35" t="str">
        <f>IF(E36="","",VLOOKUP('OPĆI DIO'!$C$1,'OPĆI DIO'!$N$4:$W$137,10,FALSE))</f>
        <v/>
      </c>
      <c r="B36" s="35" t="str">
        <f>IF(E36="","",VLOOKUP('OPĆI DIO'!$C$1,'OPĆI DIO'!$N$4:$W$137,9,FALSE))</f>
        <v/>
      </c>
      <c r="C36" s="75" t="str">
        <f t="shared" si="5"/>
        <v/>
      </c>
      <c r="D36" s="34" t="str">
        <f t="shared" si="6"/>
        <v/>
      </c>
      <c r="E36" s="42"/>
      <c r="F36" s="78" t="str">
        <f t="shared" si="7"/>
        <v/>
      </c>
      <c r="G36" s="73"/>
      <c r="H36" s="73"/>
      <c r="I36" s="73"/>
      <c r="J36" s="255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35" t="str">
        <f>IF(E37="","",VLOOKUP('OPĆI DIO'!$C$1,'OPĆI DIO'!$N$4:$W$137,10,FALSE))</f>
        <v/>
      </c>
      <c r="B37" s="35" t="str">
        <f>IF(E37="","",VLOOKUP('OPĆI DIO'!$C$1,'OPĆI DIO'!$N$4:$W$137,9,FALSE))</f>
        <v/>
      </c>
      <c r="C37" s="75" t="str">
        <f t="shared" si="5"/>
        <v/>
      </c>
      <c r="D37" s="34" t="str">
        <f t="shared" si="6"/>
        <v/>
      </c>
      <c r="E37" s="42"/>
      <c r="F37" s="78" t="str">
        <f t="shared" si="7"/>
        <v/>
      </c>
      <c r="G37" s="73"/>
      <c r="H37" s="73"/>
      <c r="I37" s="73"/>
      <c r="J37" s="255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35" t="str">
        <f>IF(E38="","",VLOOKUP('OPĆI DIO'!$C$1,'OPĆI DIO'!$N$4:$W$137,10,FALSE))</f>
        <v/>
      </c>
      <c r="B38" s="35" t="str">
        <f>IF(E38="","",VLOOKUP('OPĆI DIO'!$C$1,'OPĆI DIO'!$N$4:$W$137,9,FALSE))</f>
        <v/>
      </c>
      <c r="C38" s="75" t="str">
        <f t="shared" si="5"/>
        <v/>
      </c>
      <c r="D38" s="34" t="str">
        <f t="shared" si="6"/>
        <v/>
      </c>
      <c r="E38" s="42"/>
      <c r="F38" s="78" t="str">
        <f t="shared" si="7"/>
        <v/>
      </c>
      <c r="G38" s="73"/>
      <c r="H38" s="73"/>
      <c r="I38" s="73"/>
      <c r="J38" s="255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35" t="str">
        <f>IF(E39="","",VLOOKUP('OPĆI DIO'!$C$1,'OPĆI DIO'!$N$4:$W$137,10,FALSE))</f>
        <v/>
      </c>
      <c r="B39" s="35" t="str">
        <f>IF(E39="","",VLOOKUP('OPĆI DIO'!$C$1,'OPĆI DIO'!$N$4:$W$137,9,FALSE))</f>
        <v/>
      </c>
      <c r="C39" s="75" t="str">
        <f t="shared" si="5"/>
        <v/>
      </c>
      <c r="D39" s="34" t="str">
        <f t="shared" si="6"/>
        <v/>
      </c>
      <c r="E39" s="42"/>
      <c r="F39" s="78" t="str">
        <f t="shared" si="7"/>
        <v/>
      </c>
      <c r="G39" s="73"/>
      <c r="H39" s="73"/>
      <c r="I39" s="73"/>
      <c r="J39" s="255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35" t="str">
        <f>IF(E40="","",VLOOKUP('OPĆI DIO'!$C$1,'OPĆI DIO'!$N$4:$W$137,10,FALSE))</f>
        <v/>
      </c>
      <c r="B40" s="35" t="str">
        <f>IF(E40="","",VLOOKUP('OPĆI DIO'!$C$1,'OPĆI DIO'!$N$4:$W$137,9,FALSE))</f>
        <v/>
      </c>
      <c r="C40" s="75" t="str">
        <f t="shared" si="5"/>
        <v/>
      </c>
      <c r="D40" s="34" t="str">
        <f t="shared" si="6"/>
        <v/>
      </c>
      <c r="E40" s="42"/>
      <c r="F40" s="78" t="str">
        <f t="shared" si="7"/>
        <v/>
      </c>
      <c r="G40" s="73"/>
      <c r="H40" s="73"/>
      <c r="I40" s="73"/>
      <c r="J40" s="255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35" t="str">
        <f>IF(E41="","",VLOOKUP('OPĆI DIO'!$C$1,'OPĆI DIO'!$N$4:$W$137,10,FALSE))</f>
        <v/>
      </c>
      <c r="B41" s="35" t="str">
        <f>IF(E41="","",VLOOKUP('OPĆI DIO'!$C$1,'OPĆI DIO'!$N$4:$W$137,9,FALSE))</f>
        <v/>
      </c>
      <c r="C41" s="75" t="str">
        <f t="shared" si="5"/>
        <v/>
      </c>
      <c r="D41" s="34" t="str">
        <f t="shared" si="6"/>
        <v/>
      </c>
      <c r="E41" s="42"/>
      <c r="F41" s="78" t="str">
        <f t="shared" si="7"/>
        <v/>
      </c>
      <c r="G41" s="73"/>
      <c r="H41" s="73"/>
      <c r="I41" s="73"/>
      <c r="J41" s="255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35" t="str">
        <f>IF(E42="","",VLOOKUP('OPĆI DIO'!$C$1,'OPĆI DIO'!$N$4:$W$137,10,FALSE))</f>
        <v/>
      </c>
      <c r="B42" s="35" t="str">
        <f>IF(E42="","",VLOOKUP('OPĆI DIO'!$C$1,'OPĆI DIO'!$N$4:$W$137,9,FALSE))</f>
        <v/>
      </c>
      <c r="C42" s="75" t="str">
        <f t="shared" si="5"/>
        <v/>
      </c>
      <c r="D42" s="34" t="str">
        <f t="shared" si="6"/>
        <v/>
      </c>
      <c r="E42" s="42"/>
      <c r="F42" s="78" t="str">
        <f t="shared" si="7"/>
        <v/>
      </c>
      <c r="G42" s="73"/>
      <c r="H42" s="73"/>
      <c r="I42" s="73"/>
      <c r="J42" s="255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35" t="str">
        <f>IF(E43="","",VLOOKUP('OPĆI DIO'!$C$1,'OPĆI DIO'!$N$4:$W$137,10,FALSE))</f>
        <v/>
      </c>
      <c r="B43" s="35" t="str">
        <f>IF(E43="","",VLOOKUP('OPĆI DIO'!$C$1,'OPĆI DIO'!$N$4:$W$137,9,FALSE))</f>
        <v/>
      </c>
      <c r="C43" s="75" t="str">
        <f t="shared" si="5"/>
        <v/>
      </c>
      <c r="D43" s="34" t="str">
        <f t="shared" si="6"/>
        <v/>
      </c>
      <c r="E43" s="42"/>
      <c r="F43" s="78" t="str">
        <f t="shared" si="7"/>
        <v/>
      </c>
      <c r="G43" s="73"/>
      <c r="H43" s="73"/>
      <c r="I43" s="73"/>
      <c r="J43" s="255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35" t="str">
        <f>IF(E44="","",VLOOKUP('OPĆI DIO'!$C$1,'OPĆI DIO'!$N$4:$W$137,10,FALSE))</f>
        <v/>
      </c>
      <c r="B44" s="35" t="str">
        <f>IF(E44="","",VLOOKUP('OPĆI DIO'!$C$1,'OPĆI DIO'!$N$4:$W$137,9,FALSE))</f>
        <v/>
      </c>
      <c r="C44" s="75" t="str">
        <f t="shared" si="5"/>
        <v/>
      </c>
      <c r="D44" s="34" t="str">
        <f t="shared" si="6"/>
        <v/>
      </c>
      <c r="E44" s="42"/>
      <c r="F44" s="78" t="str">
        <f t="shared" si="7"/>
        <v/>
      </c>
      <c r="G44" s="73"/>
      <c r="H44" s="73"/>
      <c r="I44" s="73"/>
      <c r="J44" s="255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35" t="str">
        <f>IF(E45="","",VLOOKUP('OPĆI DIO'!$C$1,'OPĆI DIO'!$N$4:$W$137,10,FALSE))</f>
        <v/>
      </c>
      <c r="B45" s="35" t="str">
        <f>IF(E45="","",VLOOKUP('OPĆI DIO'!$C$1,'OPĆI DIO'!$N$4:$W$137,9,FALSE))</f>
        <v/>
      </c>
      <c r="C45" s="75" t="str">
        <f t="shared" si="5"/>
        <v/>
      </c>
      <c r="D45" s="34" t="str">
        <f t="shared" si="6"/>
        <v/>
      </c>
      <c r="E45" s="42"/>
      <c r="F45" s="78" t="str">
        <f t="shared" si="7"/>
        <v/>
      </c>
      <c r="G45" s="73"/>
      <c r="H45" s="73"/>
      <c r="I45" s="73"/>
      <c r="J45" s="255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35" t="str">
        <f>IF(E46="","",VLOOKUP('OPĆI DIO'!$C$1,'OPĆI DIO'!$N$4:$W$137,10,FALSE))</f>
        <v/>
      </c>
      <c r="B46" s="35" t="str">
        <f>IF(E46="","",VLOOKUP('OPĆI DIO'!$C$1,'OPĆI DIO'!$N$4:$W$137,9,FALSE))</f>
        <v/>
      </c>
      <c r="C46" s="75" t="str">
        <f t="shared" si="5"/>
        <v/>
      </c>
      <c r="D46" s="34" t="str">
        <f t="shared" si="6"/>
        <v/>
      </c>
      <c r="E46" s="42"/>
      <c r="F46" s="78" t="str">
        <f t="shared" si="7"/>
        <v/>
      </c>
      <c r="G46" s="73"/>
      <c r="H46" s="73"/>
      <c r="I46" s="73"/>
      <c r="J46" s="255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35" t="str">
        <f>IF(E47="","",VLOOKUP('OPĆI DIO'!$C$1,'OPĆI DIO'!$N$4:$W$137,10,FALSE))</f>
        <v/>
      </c>
      <c r="B47" s="35" t="str">
        <f>IF(E47="","",VLOOKUP('OPĆI DIO'!$C$1,'OPĆI DIO'!$N$4:$W$137,9,FALSE))</f>
        <v/>
      </c>
      <c r="C47" s="75" t="str">
        <f t="shared" si="5"/>
        <v/>
      </c>
      <c r="D47" s="34" t="str">
        <f t="shared" si="6"/>
        <v/>
      </c>
      <c r="E47" s="42"/>
      <c r="F47" s="78" t="str">
        <f t="shared" si="7"/>
        <v/>
      </c>
      <c r="G47" s="73"/>
      <c r="H47" s="73"/>
      <c r="I47" s="73"/>
      <c r="J47" s="255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35" t="str">
        <f>IF(E48="","",VLOOKUP('OPĆI DIO'!$C$1,'OPĆI DIO'!$N$4:$W$137,10,FALSE))</f>
        <v/>
      </c>
      <c r="B48" s="35" t="str">
        <f>IF(E48="","",VLOOKUP('OPĆI DIO'!$C$1,'OPĆI DIO'!$N$4:$W$137,9,FALSE))</f>
        <v/>
      </c>
      <c r="C48" s="75" t="str">
        <f t="shared" si="5"/>
        <v/>
      </c>
      <c r="D48" s="34" t="str">
        <f t="shared" si="6"/>
        <v/>
      </c>
      <c r="E48" s="42"/>
      <c r="F48" s="78" t="str">
        <f t="shared" si="7"/>
        <v/>
      </c>
      <c r="G48" s="73"/>
      <c r="H48" s="73"/>
      <c r="I48" s="73"/>
      <c r="J48" s="255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35" t="str">
        <f>IF(E49="","",VLOOKUP('OPĆI DIO'!$C$1,'OPĆI DIO'!$N$4:$W$137,10,FALSE))</f>
        <v/>
      </c>
      <c r="B49" s="35" t="str">
        <f>IF(E49="","",VLOOKUP('OPĆI DIO'!$C$1,'OPĆI DIO'!$N$4:$W$137,9,FALSE))</f>
        <v/>
      </c>
      <c r="C49" s="75" t="str">
        <f t="shared" si="5"/>
        <v/>
      </c>
      <c r="D49" s="34" t="str">
        <f t="shared" si="6"/>
        <v/>
      </c>
      <c r="E49" s="42"/>
      <c r="F49" s="78" t="str">
        <f t="shared" si="7"/>
        <v/>
      </c>
      <c r="G49" s="73"/>
      <c r="H49" s="73"/>
      <c r="I49" s="73"/>
      <c r="J49" s="255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35" t="str">
        <f>IF(E50="","",VLOOKUP('OPĆI DIO'!$C$1,'OPĆI DIO'!$N$4:$W$137,10,FALSE))</f>
        <v/>
      </c>
      <c r="B50" s="35" t="str">
        <f>IF(E50="","",VLOOKUP('OPĆI DIO'!$C$1,'OPĆI DIO'!$N$4:$W$137,9,FALSE))</f>
        <v/>
      </c>
      <c r="C50" s="75" t="str">
        <f t="shared" si="5"/>
        <v/>
      </c>
      <c r="D50" s="34" t="str">
        <f t="shared" si="6"/>
        <v/>
      </c>
      <c r="E50" s="42"/>
      <c r="F50" s="78" t="str">
        <f t="shared" si="7"/>
        <v/>
      </c>
      <c r="G50" s="73"/>
      <c r="H50" s="73"/>
      <c r="I50" s="73"/>
      <c r="J50" s="255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35" t="str">
        <f>IF(E51="","",VLOOKUP('OPĆI DIO'!$C$1,'OPĆI DIO'!$N$4:$W$137,10,FALSE))</f>
        <v/>
      </c>
      <c r="B51" s="35" t="str">
        <f>IF(E51="","",VLOOKUP('OPĆI DIO'!$C$1,'OPĆI DIO'!$N$4:$W$137,9,FALSE))</f>
        <v/>
      </c>
      <c r="C51" s="75" t="str">
        <f t="shared" si="5"/>
        <v/>
      </c>
      <c r="D51" s="34" t="str">
        <f t="shared" si="6"/>
        <v/>
      </c>
      <c r="E51" s="42"/>
      <c r="F51" s="78" t="str">
        <f t="shared" si="7"/>
        <v/>
      </c>
      <c r="G51" s="73"/>
      <c r="H51" s="73"/>
      <c r="I51" s="73"/>
      <c r="J51" s="255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35" t="str">
        <f>IF(E52="","",VLOOKUP('OPĆI DIO'!$C$1,'OPĆI DIO'!$N$4:$W$137,10,FALSE))</f>
        <v/>
      </c>
      <c r="B52" s="35" t="str">
        <f>IF(E52="","",VLOOKUP('OPĆI DIO'!$C$1,'OPĆI DIO'!$N$4:$W$137,9,FALSE))</f>
        <v/>
      </c>
      <c r="C52" s="75" t="str">
        <f t="shared" si="5"/>
        <v/>
      </c>
      <c r="D52" s="34" t="str">
        <f t="shared" si="6"/>
        <v/>
      </c>
      <c r="E52" s="42"/>
      <c r="F52" s="78" t="str">
        <f t="shared" si="7"/>
        <v/>
      </c>
      <c r="G52" s="73"/>
      <c r="H52" s="73"/>
      <c r="I52" s="73"/>
      <c r="J52" s="255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35" t="str">
        <f>IF(E53="","",VLOOKUP('OPĆI DIO'!$C$1,'OPĆI DIO'!$N$4:$W$137,10,FALSE))</f>
        <v/>
      </c>
      <c r="B53" s="35" t="str">
        <f>IF(E53="","",VLOOKUP('OPĆI DIO'!$C$1,'OPĆI DIO'!$N$4:$W$137,9,FALSE))</f>
        <v/>
      </c>
      <c r="C53" s="75" t="str">
        <f t="shared" si="5"/>
        <v/>
      </c>
      <c r="D53" s="34" t="str">
        <f t="shared" si="6"/>
        <v/>
      </c>
      <c r="E53" s="42"/>
      <c r="F53" s="78" t="str">
        <f t="shared" si="7"/>
        <v/>
      </c>
      <c r="G53" s="73"/>
      <c r="H53" s="73"/>
      <c r="I53" s="73"/>
      <c r="J53" s="255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35" t="str">
        <f>IF(E54="","",VLOOKUP('OPĆI DIO'!$C$1,'OPĆI DIO'!$N$4:$W$137,10,FALSE))</f>
        <v/>
      </c>
      <c r="B54" s="35" t="str">
        <f>IF(E54="","",VLOOKUP('OPĆI DIO'!$C$1,'OPĆI DIO'!$N$4:$W$137,9,FALSE))</f>
        <v/>
      </c>
      <c r="C54" s="75" t="str">
        <f t="shared" si="5"/>
        <v/>
      </c>
      <c r="D54" s="34" t="str">
        <f t="shared" si="6"/>
        <v/>
      </c>
      <c r="E54" s="42"/>
      <c r="F54" s="78" t="str">
        <f t="shared" si="7"/>
        <v/>
      </c>
      <c r="G54" s="73"/>
      <c r="H54" s="73"/>
      <c r="I54" s="73"/>
      <c r="J54" s="255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35" t="str">
        <f>IF(E55="","",VLOOKUP('OPĆI DIO'!$C$1,'OPĆI DIO'!$N$4:$W$137,10,FALSE))</f>
        <v/>
      </c>
      <c r="B55" s="35" t="str">
        <f>IF(E55="","",VLOOKUP('OPĆI DIO'!$C$1,'OPĆI DIO'!$N$4:$W$137,9,FALSE))</f>
        <v/>
      </c>
      <c r="C55" s="75" t="str">
        <f t="shared" si="5"/>
        <v/>
      </c>
      <c r="D55" s="34" t="str">
        <f t="shared" si="6"/>
        <v/>
      </c>
      <c r="E55" s="42"/>
      <c r="F55" s="78" t="str">
        <f t="shared" si="7"/>
        <v/>
      </c>
      <c r="G55" s="73"/>
      <c r="H55" s="73"/>
      <c r="I55" s="73"/>
      <c r="J55" s="255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35" t="str">
        <f>IF(E56="","",VLOOKUP('OPĆI DIO'!$C$1,'OPĆI DIO'!$N$4:$W$137,10,FALSE))</f>
        <v/>
      </c>
      <c r="B56" s="35" t="str">
        <f>IF(E56="","",VLOOKUP('OPĆI DIO'!$C$1,'OPĆI DIO'!$N$4:$W$137,9,FALSE))</f>
        <v/>
      </c>
      <c r="C56" s="75" t="str">
        <f t="shared" si="5"/>
        <v/>
      </c>
      <c r="D56" s="34" t="str">
        <f t="shared" si="6"/>
        <v/>
      </c>
      <c r="E56" s="42"/>
      <c r="F56" s="78" t="str">
        <f t="shared" si="7"/>
        <v/>
      </c>
      <c r="G56" s="73"/>
      <c r="H56" s="73"/>
      <c r="I56" s="73"/>
      <c r="J56" s="255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35" t="str">
        <f>IF(E57="","",VLOOKUP('OPĆI DIO'!$C$1,'OPĆI DIO'!$N$4:$W$137,10,FALSE))</f>
        <v/>
      </c>
      <c r="B57" s="35" t="str">
        <f>IF(E57="","",VLOOKUP('OPĆI DIO'!$C$1,'OPĆI DIO'!$N$4:$W$137,9,FALSE))</f>
        <v/>
      </c>
      <c r="C57" s="75" t="str">
        <f t="shared" si="5"/>
        <v/>
      </c>
      <c r="D57" s="34" t="str">
        <f t="shared" si="6"/>
        <v/>
      </c>
      <c r="E57" s="42"/>
      <c r="F57" s="78" t="str">
        <f t="shared" si="7"/>
        <v/>
      </c>
      <c r="G57" s="73"/>
      <c r="H57" s="73"/>
      <c r="I57" s="73"/>
      <c r="J57" s="255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35" t="str">
        <f>IF(E58="","",VLOOKUP('OPĆI DIO'!$C$1,'OPĆI DIO'!$N$4:$W$137,10,FALSE))</f>
        <v/>
      </c>
      <c r="B58" s="35" t="str">
        <f>IF(E58="","",VLOOKUP('OPĆI DIO'!$C$1,'OPĆI DIO'!$N$4:$W$137,9,FALSE))</f>
        <v/>
      </c>
      <c r="C58" s="75" t="str">
        <f t="shared" si="5"/>
        <v/>
      </c>
      <c r="D58" s="34" t="str">
        <f t="shared" si="6"/>
        <v/>
      </c>
      <c r="E58" s="42"/>
      <c r="F58" s="78" t="str">
        <f t="shared" si="7"/>
        <v/>
      </c>
      <c r="G58" s="73"/>
      <c r="H58" s="73"/>
      <c r="I58" s="73"/>
      <c r="J58" s="255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35" t="str">
        <f>IF(E59="","",VLOOKUP('OPĆI DIO'!$C$1,'OPĆI DIO'!$N$4:$W$137,10,FALSE))</f>
        <v/>
      </c>
      <c r="B59" s="35" t="str">
        <f>IF(E59="","",VLOOKUP('OPĆI DIO'!$C$1,'OPĆI DIO'!$N$4:$W$137,9,FALSE))</f>
        <v/>
      </c>
      <c r="C59" s="75" t="str">
        <f t="shared" si="5"/>
        <v/>
      </c>
      <c r="D59" s="34" t="str">
        <f t="shared" si="6"/>
        <v/>
      </c>
      <c r="E59" s="42"/>
      <c r="F59" s="78" t="str">
        <f t="shared" si="7"/>
        <v/>
      </c>
      <c r="G59" s="73"/>
      <c r="H59" s="73"/>
      <c r="I59" s="73"/>
      <c r="J59" s="255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35" t="str">
        <f>IF(E60="","",VLOOKUP('OPĆI DIO'!$C$1,'OPĆI DIO'!$N$4:$W$137,10,FALSE))</f>
        <v/>
      </c>
      <c r="B60" s="35" t="str">
        <f>IF(E60="","",VLOOKUP('OPĆI DIO'!$C$1,'OPĆI DIO'!$N$4:$W$137,9,FALSE))</f>
        <v/>
      </c>
      <c r="C60" s="75" t="str">
        <f t="shared" si="5"/>
        <v/>
      </c>
      <c r="D60" s="34" t="str">
        <f t="shared" si="6"/>
        <v/>
      </c>
      <c r="E60" s="42"/>
      <c r="F60" s="78" t="str">
        <f t="shared" si="7"/>
        <v/>
      </c>
      <c r="G60" s="73"/>
      <c r="H60" s="73"/>
      <c r="I60" s="73"/>
      <c r="J60" s="255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35" t="str">
        <f>IF(E61="","",VLOOKUP('OPĆI DIO'!$C$1,'OPĆI DIO'!$N$4:$W$137,10,FALSE))</f>
        <v/>
      </c>
      <c r="B61" s="35" t="str">
        <f>IF(E61="","",VLOOKUP('OPĆI DIO'!$C$1,'OPĆI DIO'!$N$4:$W$137,9,FALSE))</f>
        <v/>
      </c>
      <c r="C61" s="75" t="str">
        <f t="shared" si="5"/>
        <v/>
      </c>
      <c r="D61" s="34" t="str">
        <f t="shared" si="6"/>
        <v/>
      </c>
      <c r="E61" s="42"/>
      <c r="F61" s="78" t="str">
        <f t="shared" si="7"/>
        <v/>
      </c>
      <c r="G61" s="73"/>
      <c r="H61" s="73"/>
      <c r="I61" s="73"/>
      <c r="J61" s="255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35" t="str">
        <f>IF(E62="","",VLOOKUP('OPĆI DIO'!$C$1,'OPĆI DIO'!$N$4:$W$137,10,FALSE))</f>
        <v/>
      </c>
      <c r="B62" s="35" t="str">
        <f>IF(E62="","",VLOOKUP('OPĆI DIO'!$C$1,'OPĆI DIO'!$N$4:$W$137,9,FALSE))</f>
        <v/>
      </c>
      <c r="C62" s="75" t="str">
        <f t="shared" si="5"/>
        <v/>
      </c>
      <c r="D62" s="34" t="str">
        <f t="shared" si="6"/>
        <v/>
      </c>
      <c r="E62" s="42"/>
      <c r="F62" s="78" t="str">
        <f t="shared" si="7"/>
        <v/>
      </c>
      <c r="G62" s="73"/>
      <c r="H62" s="73"/>
      <c r="I62" s="73"/>
      <c r="J62" s="255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35" t="str">
        <f>IF(E63="","",VLOOKUP('OPĆI DIO'!$C$1,'OPĆI DIO'!$N$4:$W$137,10,FALSE))</f>
        <v/>
      </c>
      <c r="B63" s="35" t="str">
        <f>IF(E63="","",VLOOKUP('OPĆI DIO'!$C$1,'OPĆI DIO'!$N$4:$W$137,9,FALSE))</f>
        <v/>
      </c>
      <c r="C63" s="75" t="str">
        <f t="shared" si="5"/>
        <v/>
      </c>
      <c r="D63" s="34" t="str">
        <f t="shared" si="6"/>
        <v/>
      </c>
      <c r="E63" s="42"/>
      <c r="F63" s="78" t="str">
        <f t="shared" si="7"/>
        <v/>
      </c>
      <c r="G63" s="73"/>
      <c r="H63" s="73"/>
      <c r="I63" s="73"/>
      <c r="J63" s="255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35" t="str">
        <f>IF(E64="","",VLOOKUP('OPĆI DIO'!$C$1,'OPĆI DIO'!$N$4:$W$137,10,FALSE))</f>
        <v/>
      </c>
      <c r="B64" s="35" t="str">
        <f>IF(E64="","",VLOOKUP('OPĆI DIO'!$C$1,'OPĆI DIO'!$N$4:$W$137,9,FALSE))</f>
        <v/>
      </c>
      <c r="C64" s="75" t="str">
        <f t="shared" si="5"/>
        <v/>
      </c>
      <c r="D64" s="34" t="str">
        <f t="shared" si="6"/>
        <v/>
      </c>
      <c r="E64" s="42"/>
      <c r="F64" s="78" t="str">
        <f t="shared" si="7"/>
        <v/>
      </c>
      <c r="G64" s="73"/>
      <c r="H64" s="73"/>
      <c r="I64" s="73"/>
      <c r="J64" s="255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35" t="str">
        <f>IF(E65="","",VLOOKUP('OPĆI DIO'!$C$1,'OPĆI DIO'!$N$4:$W$137,10,FALSE))</f>
        <v/>
      </c>
      <c r="B65" s="35" t="str">
        <f>IF(E65="","",VLOOKUP('OPĆI DIO'!$C$1,'OPĆI DIO'!$N$4:$W$137,9,FALSE))</f>
        <v/>
      </c>
      <c r="C65" s="75" t="str">
        <f t="shared" si="5"/>
        <v/>
      </c>
      <c r="D65" s="34" t="str">
        <f t="shared" si="6"/>
        <v/>
      </c>
      <c r="E65" s="42"/>
      <c r="F65" s="78" t="str">
        <f t="shared" si="7"/>
        <v/>
      </c>
      <c r="G65" s="73"/>
      <c r="H65" s="73"/>
      <c r="I65" s="73"/>
      <c r="J65" s="255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35" t="str">
        <f>IF(E66="","",VLOOKUP('OPĆI DIO'!$C$1,'OPĆI DIO'!$N$4:$W$137,10,FALSE))</f>
        <v/>
      </c>
      <c r="B66" s="35" t="str">
        <f>IF(E66="","",VLOOKUP('OPĆI DIO'!$C$1,'OPĆI DIO'!$N$4:$W$137,9,FALSE))</f>
        <v/>
      </c>
      <c r="C66" s="75" t="str">
        <f t="shared" si="5"/>
        <v/>
      </c>
      <c r="D66" s="34" t="str">
        <f t="shared" si="6"/>
        <v/>
      </c>
      <c r="E66" s="42"/>
      <c r="F66" s="78" t="str">
        <f t="shared" si="7"/>
        <v/>
      </c>
      <c r="G66" s="73"/>
      <c r="H66" s="73"/>
      <c r="I66" s="73"/>
      <c r="J66" s="255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35" t="str">
        <f>IF(E67="","",VLOOKUP('OPĆI DIO'!$C$1,'OPĆI DIO'!$N$4:$W$137,10,FALSE))</f>
        <v/>
      </c>
      <c r="B67" s="35" t="str">
        <f>IF(E67="","",VLOOKUP('OPĆI DIO'!$C$1,'OPĆI DIO'!$N$4:$W$137,9,FALSE))</f>
        <v/>
      </c>
      <c r="C67" s="75" t="str">
        <f t="shared" si="5"/>
        <v/>
      </c>
      <c r="D67" s="34" t="str">
        <f t="shared" ref="D67:D68" si="8">IFERROR(VLOOKUP(E67,$R$6:$U$113,4,FALSE),"")</f>
        <v/>
      </c>
      <c r="E67" s="42"/>
      <c r="F67" s="78" t="str">
        <f t="shared" ref="F67:F68" si="9">IFERROR(VLOOKUP(E67,$R$6:$U$113,2,FALSE),"")</f>
        <v/>
      </c>
      <c r="G67" s="73"/>
      <c r="H67" s="73"/>
      <c r="I67" s="73"/>
      <c r="J67" s="255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35" t="str">
        <f>IF(E68="","",VLOOKUP('OPĆI DIO'!$C$1,'OPĆI DIO'!$N$4:$W$137,10,FALSE))</f>
        <v/>
      </c>
      <c r="B68" s="35" t="str">
        <f>IF(E68="","",VLOOKUP('OPĆI DIO'!$C$1,'OPĆI DIO'!$N$4:$W$137,9,FALSE))</f>
        <v/>
      </c>
      <c r="C68" s="75" t="str">
        <f t="shared" si="5"/>
        <v/>
      </c>
      <c r="D68" s="34" t="str">
        <f t="shared" si="8"/>
        <v/>
      </c>
      <c r="E68" s="42"/>
      <c r="F68" s="78" t="str">
        <f t="shared" si="9"/>
        <v/>
      </c>
      <c r="G68" s="73"/>
      <c r="H68" s="73"/>
      <c r="I68" s="73"/>
      <c r="J68" s="255"/>
      <c r="K68" t="str">
        <f>IF(E68="","",'OPĆI DIO'!$C$1)</f>
        <v/>
      </c>
      <c r="L68" t="str">
        <f t="shared" ref="L68:L131" si="10">LEFT(E68,2)</f>
        <v/>
      </c>
      <c r="M68" t="str">
        <f t="shared" ref="M68:M131" si="11">LEFT(E68,3)</f>
        <v/>
      </c>
      <c r="R68" s="4">
        <v>663121000</v>
      </c>
      <c r="S68" s="4" t="s">
        <v>2948</v>
      </c>
      <c r="T68" s="4">
        <v>63</v>
      </c>
      <c r="U68" s="4" t="s">
        <v>2952</v>
      </c>
      <c r="V68">
        <v>663</v>
      </c>
      <c r="W68">
        <v>66</v>
      </c>
    </row>
    <row r="69" spans="1:23">
      <c r="A69" s="35"/>
      <c r="B69" s="35"/>
      <c r="C69" s="75"/>
      <c r="D69" s="34"/>
      <c r="E69" s="42"/>
      <c r="F69" s="78"/>
      <c r="G69" s="73"/>
      <c r="H69" s="73"/>
      <c r="I69" s="73"/>
      <c r="J69" s="255"/>
      <c r="K69" t="str">
        <f>IF(E69="","",'OPĆI DIO'!$C$1)</f>
        <v/>
      </c>
      <c r="L69" t="str">
        <f t="shared" si="10"/>
        <v/>
      </c>
      <c r="M69" t="str">
        <f t="shared" si="11"/>
        <v/>
      </c>
      <c r="R69" s="4">
        <v>663131000</v>
      </c>
      <c r="S69" s="4" t="s">
        <v>2949</v>
      </c>
      <c r="T69" s="4">
        <v>63</v>
      </c>
      <c r="U69" s="4" t="s">
        <v>2952</v>
      </c>
      <c r="V69">
        <v>663</v>
      </c>
      <c r="W69">
        <v>66</v>
      </c>
    </row>
    <row r="70" spans="1:23">
      <c r="A70" s="35" t="str">
        <f>IF(E70="","",VLOOKUP('OPĆI DIO'!$C$1,'OPĆI DIO'!$N$4:$W$137,10,FALSE))</f>
        <v/>
      </c>
      <c r="B70" s="35" t="str">
        <f>IF(E70="","",VLOOKUP('OPĆI DIO'!$C$1,'OPĆI DIO'!$N$4:$W$137,9,FALSE))</f>
        <v/>
      </c>
      <c r="C70" s="75" t="str">
        <f t="shared" ref="C70:C133" si="12">IFERROR(VLOOKUP(E70,$R$6:$U$113,3,FALSE),"")</f>
        <v/>
      </c>
      <c r="D70" s="34" t="str">
        <f t="shared" ref="D70:D133" si="13">IFERROR(VLOOKUP(E70,$R$6:$U$113,4,FALSE),"")</f>
        <v/>
      </c>
      <c r="E70" s="42"/>
      <c r="F70" s="78" t="str">
        <f t="shared" ref="F70:F133" si="14">IFERROR(VLOOKUP(E70,$R$6:$U$113,2,FALSE),"")</f>
        <v/>
      </c>
      <c r="G70" s="73"/>
      <c r="H70" s="73"/>
      <c r="I70" s="73"/>
      <c r="J70" s="255"/>
      <c r="K70" t="str">
        <f>IF(E70="","",'OPĆI DIO'!$C$1)</f>
        <v/>
      </c>
      <c r="L70" t="str">
        <f t="shared" si="10"/>
        <v/>
      </c>
      <c r="M70" t="str">
        <f t="shared" si="11"/>
        <v/>
      </c>
      <c r="R70" s="4">
        <v>663221000</v>
      </c>
      <c r="S70" s="4" t="s">
        <v>2950</v>
      </c>
      <c r="T70" s="4">
        <v>63</v>
      </c>
      <c r="U70" s="4" t="s">
        <v>2952</v>
      </c>
      <c r="V70">
        <v>663</v>
      </c>
      <c r="W70">
        <v>66</v>
      </c>
    </row>
    <row r="71" spans="1:23">
      <c r="A71" s="35" t="str">
        <f>IF(E71="","",VLOOKUP('OPĆI DIO'!$C$1,'OPĆI DIO'!$N$4:$W$137,10,FALSE))</f>
        <v/>
      </c>
      <c r="B71" s="35" t="str">
        <f>IF(E71="","",VLOOKUP('OPĆI DIO'!$C$1,'OPĆI DIO'!$N$4:$W$137,9,FALSE))</f>
        <v/>
      </c>
      <c r="C71" s="75" t="str">
        <f t="shared" si="12"/>
        <v/>
      </c>
      <c r="D71" s="34" t="str">
        <f t="shared" si="13"/>
        <v/>
      </c>
      <c r="E71" s="42"/>
      <c r="F71" s="78" t="str">
        <f t="shared" si="14"/>
        <v/>
      </c>
      <c r="G71" s="73"/>
      <c r="H71" s="73"/>
      <c r="I71" s="73"/>
      <c r="J71" s="255"/>
      <c r="K71" t="str">
        <f>IF(E71="","",'OPĆI DIO'!$C$1)</f>
        <v/>
      </c>
      <c r="L71" t="str">
        <f t="shared" si="10"/>
        <v/>
      </c>
      <c r="M71" t="str">
        <f t="shared" si="11"/>
        <v/>
      </c>
      <c r="R71" s="4">
        <v>663231000</v>
      </c>
      <c r="S71" s="4" t="s">
        <v>2951</v>
      </c>
      <c r="T71" s="4">
        <v>63</v>
      </c>
      <c r="U71" s="4" t="s">
        <v>2952</v>
      </c>
      <c r="V71">
        <v>663</v>
      </c>
      <c r="W71">
        <v>66</v>
      </c>
    </row>
    <row r="72" spans="1:23">
      <c r="A72" s="35" t="str">
        <f>IF(E72="","",VLOOKUP('OPĆI DIO'!$C$1,'OPĆI DIO'!$N$4:$W$137,10,FALSE))</f>
        <v/>
      </c>
      <c r="B72" s="35" t="str">
        <f>IF(E72="","",VLOOKUP('OPĆI DIO'!$C$1,'OPĆI DIO'!$N$4:$W$137,9,FALSE))</f>
        <v/>
      </c>
      <c r="C72" s="75" t="str">
        <f t="shared" si="12"/>
        <v/>
      </c>
      <c r="D72" s="34" t="str">
        <f t="shared" si="13"/>
        <v/>
      </c>
      <c r="E72" s="42"/>
      <c r="F72" s="78" t="str">
        <f t="shared" si="14"/>
        <v/>
      </c>
      <c r="G72" s="73"/>
      <c r="H72" s="73"/>
      <c r="I72" s="73"/>
      <c r="J72" s="255"/>
      <c r="K72" t="str">
        <f>IF(E72="","",'OPĆI DIO'!$C$1)</f>
        <v/>
      </c>
      <c r="L72" t="str">
        <f t="shared" si="10"/>
        <v/>
      </c>
      <c r="M72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5" t="str">
        <f>IF(E73="","",VLOOKUP('OPĆI DIO'!$C$1,'OPĆI DIO'!$N$4:$W$137,10,FALSE))</f>
        <v/>
      </c>
      <c r="B73" s="35" t="str">
        <f>IF(E73="","",VLOOKUP('OPĆI DIO'!$C$1,'OPĆI DIO'!$N$4:$W$137,9,FALSE))</f>
        <v/>
      </c>
      <c r="C73" s="75" t="str">
        <f t="shared" si="12"/>
        <v/>
      </c>
      <c r="D73" s="34" t="str">
        <f t="shared" si="13"/>
        <v/>
      </c>
      <c r="E73" s="42"/>
      <c r="F73" s="78" t="str">
        <f t="shared" si="14"/>
        <v/>
      </c>
      <c r="G73" s="73"/>
      <c r="H73" s="73"/>
      <c r="I73" s="73"/>
      <c r="J73" s="255"/>
      <c r="K73" t="str">
        <f>IF(E73="","",'OPĆI DIO'!$C$1)</f>
        <v/>
      </c>
      <c r="L73" t="str">
        <f t="shared" si="10"/>
        <v/>
      </c>
      <c r="M73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5" t="str">
        <f>IF(E74="","",VLOOKUP('OPĆI DIO'!$C$1,'OPĆI DIO'!$N$4:$W$137,10,FALSE))</f>
        <v/>
      </c>
      <c r="B74" s="35" t="str">
        <f>IF(E74="","",VLOOKUP('OPĆI DIO'!$C$1,'OPĆI DIO'!$N$4:$W$137,9,FALSE))</f>
        <v/>
      </c>
      <c r="C74" s="75" t="str">
        <f t="shared" si="12"/>
        <v/>
      </c>
      <c r="D74" s="34" t="str">
        <f t="shared" si="13"/>
        <v/>
      </c>
      <c r="E74" s="42"/>
      <c r="F74" s="78" t="str">
        <f t="shared" si="14"/>
        <v/>
      </c>
      <c r="G74" s="73"/>
      <c r="H74" s="73"/>
      <c r="I74" s="73"/>
      <c r="J74" s="255"/>
      <c r="K74" t="str">
        <f>IF(E74="","",'OPĆI DIO'!$C$1)</f>
        <v/>
      </c>
      <c r="L74" t="str">
        <f t="shared" si="10"/>
        <v/>
      </c>
      <c r="M74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5" t="str">
        <f>IF(E75="","",VLOOKUP('OPĆI DIO'!$C$1,'OPĆI DIO'!$N$4:$W$137,10,FALSE))</f>
        <v/>
      </c>
      <c r="B75" s="35" t="str">
        <f>IF(E75="","",VLOOKUP('OPĆI DIO'!$C$1,'OPĆI DIO'!$N$4:$W$137,9,FALSE))</f>
        <v/>
      </c>
      <c r="C75" s="75" t="str">
        <f t="shared" si="12"/>
        <v/>
      </c>
      <c r="D75" s="34" t="str">
        <f t="shared" si="13"/>
        <v/>
      </c>
      <c r="E75" s="42"/>
      <c r="F75" s="78" t="str">
        <f t="shared" si="14"/>
        <v/>
      </c>
      <c r="G75" s="73"/>
      <c r="H75" s="73"/>
      <c r="I75" s="73"/>
      <c r="J75" s="255"/>
      <c r="K75" t="str">
        <f>IF(E75="","",'OPĆI DIO'!$C$1)</f>
        <v/>
      </c>
      <c r="L75" t="str">
        <f t="shared" si="10"/>
        <v/>
      </c>
      <c r="M75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5" t="str">
        <f>IF(E76="","",VLOOKUP('OPĆI DIO'!$C$1,'OPĆI DIO'!$N$4:$W$137,10,FALSE))</f>
        <v/>
      </c>
      <c r="B76" s="35" t="str">
        <f>IF(E76="","",VLOOKUP('OPĆI DIO'!$C$1,'OPĆI DIO'!$N$4:$W$137,9,FALSE))</f>
        <v/>
      </c>
      <c r="C76" s="75" t="str">
        <f t="shared" si="12"/>
        <v/>
      </c>
      <c r="D76" s="34" t="str">
        <f t="shared" si="13"/>
        <v/>
      </c>
      <c r="E76" s="42"/>
      <c r="F76" s="78" t="str">
        <f t="shared" si="14"/>
        <v/>
      </c>
      <c r="G76" s="73"/>
      <c r="H76" s="73"/>
      <c r="I76" s="73"/>
      <c r="J76" s="255"/>
      <c r="K76" t="str">
        <f>IF(E76="","",'OPĆI DIO'!$C$1)</f>
        <v/>
      </c>
      <c r="L76" t="str">
        <f t="shared" si="10"/>
        <v/>
      </c>
      <c r="M76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5" t="str">
        <f>IF(E77="","",VLOOKUP('OPĆI DIO'!$C$1,'OPĆI DIO'!$N$4:$W$137,10,FALSE))</f>
        <v/>
      </c>
      <c r="B77" s="35" t="str">
        <f>IF(E77="","",VLOOKUP('OPĆI DIO'!$C$1,'OPĆI DIO'!$N$4:$W$137,9,FALSE))</f>
        <v/>
      </c>
      <c r="C77" s="75" t="str">
        <f t="shared" si="12"/>
        <v/>
      </c>
      <c r="D77" s="34" t="str">
        <f t="shared" si="13"/>
        <v/>
      </c>
      <c r="E77" s="42"/>
      <c r="F77" s="78" t="str">
        <f t="shared" si="14"/>
        <v/>
      </c>
      <c r="G77" s="73"/>
      <c r="H77" s="73"/>
      <c r="I77" s="73"/>
      <c r="J77" s="255"/>
      <c r="K77" t="str">
        <f>IF(E77="","",'OPĆI DIO'!$C$1)</f>
        <v/>
      </c>
      <c r="L77" t="str">
        <f t="shared" si="10"/>
        <v/>
      </c>
      <c r="M77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5" t="str">
        <f>IF(E78="","",VLOOKUP('OPĆI DIO'!$C$1,'OPĆI DIO'!$N$4:$W$137,10,FALSE))</f>
        <v/>
      </c>
      <c r="B78" s="35" t="str">
        <f>IF(E78="","",VLOOKUP('OPĆI DIO'!$C$1,'OPĆI DIO'!$N$4:$W$137,9,FALSE))</f>
        <v/>
      </c>
      <c r="C78" s="75" t="str">
        <f t="shared" si="12"/>
        <v/>
      </c>
      <c r="D78" s="34" t="str">
        <f t="shared" si="13"/>
        <v/>
      </c>
      <c r="E78" s="42"/>
      <c r="F78" s="78" t="str">
        <f t="shared" si="14"/>
        <v/>
      </c>
      <c r="G78" s="73"/>
      <c r="H78" s="73"/>
      <c r="I78" s="73"/>
      <c r="J78" s="255"/>
      <c r="K78" t="str">
        <f>IF(E78="","",'OPĆI DIO'!$C$1)</f>
        <v/>
      </c>
      <c r="L78" t="str">
        <f t="shared" si="10"/>
        <v/>
      </c>
      <c r="M78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5" t="str">
        <f>IF(E79="","",VLOOKUP('OPĆI DIO'!$C$1,'OPĆI DIO'!$N$4:$W$137,10,FALSE))</f>
        <v/>
      </c>
      <c r="B79" s="35" t="str">
        <f>IF(E79="","",VLOOKUP('OPĆI DIO'!$C$1,'OPĆI DIO'!$N$4:$W$137,9,FALSE))</f>
        <v/>
      </c>
      <c r="C79" s="75" t="str">
        <f t="shared" si="12"/>
        <v/>
      </c>
      <c r="D79" s="34" t="str">
        <f t="shared" si="13"/>
        <v/>
      </c>
      <c r="E79" s="42"/>
      <c r="F79" s="78" t="str">
        <f t="shared" si="14"/>
        <v/>
      </c>
      <c r="G79" s="73"/>
      <c r="H79" s="73"/>
      <c r="I79" s="73"/>
      <c r="J79" s="255"/>
      <c r="K79" t="str">
        <f>IF(E79="","",'OPĆI DIO'!$C$1)</f>
        <v/>
      </c>
      <c r="L79" t="str">
        <f t="shared" si="10"/>
        <v/>
      </c>
      <c r="M79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5" t="str">
        <f>IF(E80="","",VLOOKUP('OPĆI DIO'!$C$1,'OPĆI DIO'!$N$4:$W$137,10,FALSE))</f>
        <v/>
      </c>
      <c r="B80" s="35" t="str">
        <f>IF(E80="","",VLOOKUP('OPĆI DIO'!$C$1,'OPĆI DIO'!$N$4:$W$137,9,FALSE))</f>
        <v/>
      </c>
      <c r="C80" s="75" t="str">
        <f t="shared" si="12"/>
        <v/>
      </c>
      <c r="D80" s="34" t="str">
        <f t="shared" si="13"/>
        <v/>
      </c>
      <c r="E80" s="42"/>
      <c r="F80" s="78" t="str">
        <f t="shared" si="14"/>
        <v/>
      </c>
      <c r="G80" s="73"/>
      <c r="H80" s="73"/>
      <c r="I80" s="73"/>
      <c r="J80" s="255"/>
      <c r="K80" t="str">
        <f>IF(E80="","",'OPĆI DIO'!$C$1)</f>
        <v/>
      </c>
      <c r="L80" t="str">
        <f t="shared" si="10"/>
        <v/>
      </c>
      <c r="M8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5" t="str">
        <f>IF(E81="","",VLOOKUP('OPĆI DIO'!$C$1,'OPĆI DIO'!$N$4:$W$137,10,FALSE))</f>
        <v/>
      </c>
      <c r="B81" s="35" t="str">
        <f>IF(E81="","",VLOOKUP('OPĆI DIO'!$C$1,'OPĆI DIO'!$N$4:$W$137,9,FALSE))</f>
        <v/>
      </c>
      <c r="C81" s="75" t="str">
        <f t="shared" si="12"/>
        <v/>
      </c>
      <c r="D81" s="34" t="str">
        <f t="shared" si="13"/>
        <v/>
      </c>
      <c r="E81" s="42"/>
      <c r="F81" s="78" t="str">
        <f t="shared" si="14"/>
        <v/>
      </c>
      <c r="G81" s="73"/>
      <c r="H81" s="73"/>
      <c r="I81" s="73"/>
      <c r="J81" s="255"/>
      <c r="K81" t="str">
        <f>IF(E81="","",'OPĆI DIO'!$C$1)</f>
        <v/>
      </c>
      <c r="L81" t="str">
        <f t="shared" si="10"/>
        <v/>
      </c>
      <c r="M81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5" t="str">
        <f>IF(E82="","",VLOOKUP('OPĆI DIO'!$C$1,'OPĆI DIO'!$N$4:$W$137,10,FALSE))</f>
        <v/>
      </c>
      <c r="B82" s="35" t="str">
        <f>IF(E82="","",VLOOKUP('OPĆI DIO'!$C$1,'OPĆI DIO'!$N$4:$W$137,9,FALSE))</f>
        <v/>
      </c>
      <c r="C82" s="75" t="str">
        <f t="shared" si="12"/>
        <v/>
      </c>
      <c r="D82" s="34" t="str">
        <f t="shared" si="13"/>
        <v/>
      </c>
      <c r="E82" s="42"/>
      <c r="F82" s="78" t="str">
        <f t="shared" si="14"/>
        <v/>
      </c>
      <c r="G82" s="73"/>
      <c r="H82" s="73"/>
      <c r="I82" s="73"/>
      <c r="J82" s="255"/>
      <c r="K82" t="str">
        <f>IF(E82="","",'OPĆI DIO'!$C$1)</f>
        <v/>
      </c>
      <c r="L82" t="str">
        <f t="shared" si="10"/>
        <v/>
      </c>
      <c r="M82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5" t="str">
        <f>IF(E83="","",VLOOKUP('OPĆI DIO'!$C$1,'OPĆI DIO'!$N$4:$W$137,10,FALSE))</f>
        <v/>
      </c>
      <c r="B83" s="35" t="str">
        <f>IF(E83="","",VLOOKUP('OPĆI DIO'!$C$1,'OPĆI DIO'!$N$4:$W$137,9,FALSE))</f>
        <v/>
      </c>
      <c r="C83" s="75" t="str">
        <f t="shared" si="12"/>
        <v/>
      </c>
      <c r="D83" s="34" t="str">
        <f t="shared" si="13"/>
        <v/>
      </c>
      <c r="E83" s="42"/>
      <c r="F83" s="78" t="str">
        <f t="shared" si="14"/>
        <v/>
      </c>
      <c r="G83" s="73"/>
      <c r="H83" s="73"/>
      <c r="I83" s="73"/>
      <c r="J83" s="255"/>
      <c r="K83" t="str">
        <f>IF(E83="","",'OPĆI DIO'!$C$1)</f>
        <v/>
      </c>
      <c r="L83" t="str">
        <f t="shared" si="10"/>
        <v/>
      </c>
      <c r="M83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5" t="str">
        <f>IF(E84="","",VLOOKUP('OPĆI DIO'!$C$1,'OPĆI DIO'!$N$4:$W$137,10,FALSE))</f>
        <v/>
      </c>
      <c r="B84" s="35" t="str">
        <f>IF(E84="","",VLOOKUP('OPĆI DIO'!$C$1,'OPĆI DIO'!$N$4:$W$137,9,FALSE))</f>
        <v/>
      </c>
      <c r="C84" s="75" t="str">
        <f t="shared" si="12"/>
        <v/>
      </c>
      <c r="D84" s="34" t="str">
        <f t="shared" si="13"/>
        <v/>
      </c>
      <c r="E84" s="42"/>
      <c r="F84" s="78" t="str">
        <f t="shared" si="14"/>
        <v/>
      </c>
      <c r="G84" s="73"/>
      <c r="H84" s="73"/>
      <c r="I84" s="73"/>
      <c r="J84" s="255"/>
      <c r="K84" t="str">
        <f>IF(E84="","",'OPĆI DIO'!$C$1)</f>
        <v/>
      </c>
      <c r="L84" t="str">
        <f t="shared" si="10"/>
        <v/>
      </c>
      <c r="M84" t="str">
        <f t="shared" si="11"/>
        <v/>
      </c>
      <c r="R84" s="4" t="s">
        <v>4459</v>
      </c>
      <c r="S84" s="4" t="s">
        <v>4460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35" t="str">
        <f>IF(E85="","",VLOOKUP('OPĆI DIO'!$C$1,'OPĆI DIO'!$N$4:$W$137,10,FALSE))</f>
        <v/>
      </c>
      <c r="B85" s="35" t="str">
        <f>IF(E85="","",VLOOKUP('OPĆI DIO'!$C$1,'OPĆI DIO'!$N$4:$W$137,9,FALSE))</f>
        <v/>
      </c>
      <c r="C85" s="75" t="str">
        <f t="shared" si="12"/>
        <v/>
      </c>
      <c r="D85" s="34" t="str">
        <f t="shared" si="13"/>
        <v/>
      </c>
      <c r="E85" s="42"/>
      <c r="F85" s="78" t="str">
        <f t="shared" si="14"/>
        <v/>
      </c>
      <c r="G85" s="73"/>
      <c r="H85" s="73"/>
      <c r="I85" s="73"/>
      <c r="J85" s="255"/>
      <c r="K85" t="str">
        <f>IF(E85="","",'OPĆI DIO'!$C$1)</f>
        <v/>
      </c>
      <c r="L85" t="str">
        <f t="shared" si="10"/>
        <v/>
      </c>
      <c r="M85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5" t="str">
        <f>IF(E86="","",VLOOKUP('OPĆI DIO'!$C$1,'OPĆI DIO'!$N$4:$W$137,10,FALSE))</f>
        <v/>
      </c>
      <c r="B86" s="35" t="str">
        <f>IF(E86="","",VLOOKUP('OPĆI DIO'!$C$1,'OPĆI DIO'!$N$4:$W$137,9,FALSE))</f>
        <v/>
      </c>
      <c r="C86" s="75" t="str">
        <f t="shared" si="12"/>
        <v/>
      </c>
      <c r="D86" s="34" t="str">
        <f t="shared" si="13"/>
        <v/>
      </c>
      <c r="E86" s="42"/>
      <c r="F86" s="78" t="str">
        <f t="shared" si="14"/>
        <v/>
      </c>
      <c r="G86" s="73"/>
      <c r="H86" s="73"/>
      <c r="I86" s="73"/>
      <c r="J86" s="255"/>
      <c r="K86" t="str">
        <f>IF(E86="","",'OPĆI DIO'!$C$1)</f>
        <v/>
      </c>
      <c r="L86" t="str">
        <f t="shared" si="10"/>
        <v/>
      </c>
      <c r="M86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5" t="str">
        <f>IF(E87="","",VLOOKUP('OPĆI DIO'!$C$1,'OPĆI DIO'!$N$4:$W$137,10,FALSE))</f>
        <v/>
      </c>
      <c r="B87" s="35" t="str">
        <f>IF(E87="","",VLOOKUP('OPĆI DIO'!$C$1,'OPĆI DIO'!$N$4:$W$137,9,FALSE))</f>
        <v/>
      </c>
      <c r="C87" s="75" t="str">
        <f t="shared" si="12"/>
        <v/>
      </c>
      <c r="D87" s="34" t="str">
        <f t="shared" si="13"/>
        <v/>
      </c>
      <c r="E87" s="42"/>
      <c r="F87" s="78" t="str">
        <f t="shared" si="14"/>
        <v/>
      </c>
      <c r="G87" s="73"/>
      <c r="H87" s="73"/>
      <c r="I87" s="73"/>
      <c r="J87" s="255"/>
      <c r="K87" t="str">
        <f>IF(E87="","",'OPĆI DIO'!$C$1)</f>
        <v/>
      </c>
      <c r="L87" t="str">
        <f t="shared" si="10"/>
        <v/>
      </c>
      <c r="M87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5" t="str">
        <f>IF(E88="","",VLOOKUP('OPĆI DIO'!$C$1,'OPĆI DIO'!$N$4:$W$137,10,FALSE))</f>
        <v/>
      </c>
      <c r="B88" s="35" t="str">
        <f>IF(E88="","",VLOOKUP('OPĆI DIO'!$C$1,'OPĆI DIO'!$N$4:$W$137,9,FALSE))</f>
        <v/>
      </c>
      <c r="C88" s="75" t="str">
        <f t="shared" si="12"/>
        <v/>
      </c>
      <c r="D88" s="34" t="str">
        <f t="shared" si="13"/>
        <v/>
      </c>
      <c r="E88" s="42"/>
      <c r="F88" s="78" t="str">
        <f t="shared" si="14"/>
        <v/>
      </c>
      <c r="G88" s="73"/>
      <c r="H88" s="73"/>
      <c r="I88" s="73"/>
      <c r="J88" s="255"/>
      <c r="K88" t="str">
        <f>IF(E88="","",'OPĆI DIO'!$C$1)</f>
        <v/>
      </c>
      <c r="L88" t="str">
        <f t="shared" si="10"/>
        <v/>
      </c>
      <c r="M88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5" t="str">
        <f>IF(E89="","",VLOOKUP('OPĆI DIO'!$C$1,'OPĆI DIO'!$N$4:$W$137,10,FALSE))</f>
        <v/>
      </c>
      <c r="B89" s="35" t="str">
        <f>IF(E89="","",VLOOKUP('OPĆI DIO'!$C$1,'OPĆI DIO'!$N$4:$W$137,9,FALSE))</f>
        <v/>
      </c>
      <c r="C89" s="75" t="str">
        <f t="shared" si="12"/>
        <v/>
      </c>
      <c r="D89" s="34" t="str">
        <f t="shared" si="13"/>
        <v/>
      </c>
      <c r="E89" s="42"/>
      <c r="F89" s="78" t="str">
        <f t="shared" si="14"/>
        <v/>
      </c>
      <c r="G89" s="73"/>
      <c r="H89" s="73"/>
      <c r="I89" s="73"/>
      <c r="J89" s="255"/>
      <c r="K89" t="str">
        <f>IF(E89="","",'OPĆI DIO'!$C$1)</f>
        <v/>
      </c>
      <c r="L89" t="str">
        <f t="shared" si="10"/>
        <v/>
      </c>
      <c r="M89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5" t="str">
        <f>IF(E90="","",VLOOKUP('OPĆI DIO'!$C$1,'OPĆI DIO'!$N$4:$W$137,10,FALSE))</f>
        <v/>
      </c>
      <c r="B90" s="35" t="str">
        <f>IF(E90="","",VLOOKUP('OPĆI DIO'!$C$1,'OPĆI DIO'!$N$4:$W$137,9,FALSE))</f>
        <v/>
      </c>
      <c r="C90" s="75" t="str">
        <f t="shared" si="12"/>
        <v/>
      </c>
      <c r="D90" s="34" t="str">
        <f t="shared" si="13"/>
        <v/>
      </c>
      <c r="E90" s="42"/>
      <c r="F90" s="78" t="str">
        <f t="shared" si="14"/>
        <v/>
      </c>
      <c r="G90" s="73"/>
      <c r="H90" s="73"/>
      <c r="I90" s="73"/>
      <c r="J90" s="255"/>
      <c r="K90" t="str">
        <f>IF(E90="","",'OPĆI DIO'!$C$1)</f>
        <v/>
      </c>
      <c r="L90" t="str">
        <f t="shared" si="10"/>
        <v/>
      </c>
      <c r="M9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5" t="str">
        <f>IF(E91="","",VLOOKUP('OPĆI DIO'!$C$1,'OPĆI DIO'!$N$4:$W$137,10,FALSE))</f>
        <v/>
      </c>
      <c r="B91" s="35" t="str">
        <f>IF(E91="","",VLOOKUP('OPĆI DIO'!$C$1,'OPĆI DIO'!$N$4:$W$137,9,FALSE))</f>
        <v/>
      </c>
      <c r="C91" s="75" t="str">
        <f t="shared" si="12"/>
        <v/>
      </c>
      <c r="D91" s="34" t="str">
        <f t="shared" si="13"/>
        <v/>
      </c>
      <c r="E91" s="42"/>
      <c r="F91" s="78" t="str">
        <f t="shared" si="14"/>
        <v/>
      </c>
      <c r="G91" s="73"/>
      <c r="H91" s="73"/>
      <c r="I91" s="73"/>
      <c r="J91" s="255"/>
      <c r="K91" t="str">
        <f>IF(E91="","",'OPĆI DIO'!$C$1)</f>
        <v/>
      </c>
      <c r="L91" t="str">
        <f t="shared" si="10"/>
        <v/>
      </c>
      <c r="M91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5" t="str">
        <f>IF(E92="","",VLOOKUP('OPĆI DIO'!$C$1,'OPĆI DIO'!$N$4:$W$137,10,FALSE))</f>
        <v/>
      </c>
      <c r="B92" s="35" t="str">
        <f>IF(E92="","",VLOOKUP('OPĆI DIO'!$C$1,'OPĆI DIO'!$N$4:$W$137,9,FALSE))</f>
        <v/>
      </c>
      <c r="C92" s="75" t="str">
        <f t="shared" si="12"/>
        <v/>
      </c>
      <c r="D92" s="34" t="str">
        <f t="shared" si="13"/>
        <v/>
      </c>
      <c r="E92" s="42"/>
      <c r="F92" s="78" t="str">
        <f t="shared" si="14"/>
        <v/>
      </c>
      <c r="G92" s="73"/>
      <c r="H92" s="73"/>
      <c r="I92" s="73"/>
      <c r="J92" s="255"/>
      <c r="K92" t="str">
        <f>IF(E92="","",'OPĆI DIO'!$C$1)</f>
        <v/>
      </c>
      <c r="L92" t="str">
        <f t="shared" si="10"/>
        <v/>
      </c>
      <c r="M92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5" t="str">
        <f>IF(E93="","",VLOOKUP('OPĆI DIO'!$C$1,'OPĆI DIO'!$N$4:$W$137,10,FALSE))</f>
        <v/>
      </c>
      <c r="B93" s="35" t="str">
        <f>IF(E93="","",VLOOKUP('OPĆI DIO'!$C$1,'OPĆI DIO'!$N$4:$W$137,9,FALSE))</f>
        <v/>
      </c>
      <c r="C93" s="75" t="str">
        <f t="shared" si="12"/>
        <v/>
      </c>
      <c r="D93" s="34" t="str">
        <f t="shared" si="13"/>
        <v/>
      </c>
      <c r="E93" s="42"/>
      <c r="F93" s="78" t="str">
        <f t="shared" si="14"/>
        <v/>
      </c>
      <c r="G93" s="73"/>
      <c r="H93" s="73"/>
      <c r="I93" s="73"/>
      <c r="J93" s="255"/>
      <c r="K93" t="str">
        <f>IF(E93="","",'OPĆI DIO'!$C$1)</f>
        <v/>
      </c>
      <c r="L93" t="str">
        <f t="shared" si="10"/>
        <v/>
      </c>
      <c r="M93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5" t="str">
        <f>IF(E94="","",VLOOKUP('OPĆI DIO'!$C$1,'OPĆI DIO'!$N$4:$W$137,10,FALSE))</f>
        <v/>
      </c>
      <c r="B94" s="35" t="str">
        <f>IF(E94="","",VLOOKUP('OPĆI DIO'!$C$1,'OPĆI DIO'!$N$4:$W$137,9,FALSE))</f>
        <v/>
      </c>
      <c r="C94" s="75" t="str">
        <f t="shared" si="12"/>
        <v/>
      </c>
      <c r="D94" s="34" t="str">
        <f t="shared" si="13"/>
        <v/>
      </c>
      <c r="E94" s="42"/>
      <c r="F94" s="78" t="str">
        <f t="shared" si="14"/>
        <v/>
      </c>
      <c r="G94" s="73"/>
      <c r="H94" s="73"/>
      <c r="I94" s="73"/>
      <c r="J94" s="255"/>
      <c r="K94" t="str">
        <f>IF(E94="","",'OPĆI DIO'!$C$1)</f>
        <v/>
      </c>
      <c r="L94" t="str">
        <f t="shared" si="10"/>
        <v/>
      </c>
      <c r="M94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5" t="str">
        <f>IF(E95="","",VLOOKUP('OPĆI DIO'!$C$1,'OPĆI DIO'!$N$4:$W$137,10,FALSE))</f>
        <v/>
      </c>
      <c r="B95" s="35" t="str">
        <f>IF(E95="","",VLOOKUP('OPĆI DIO'!$C$1,'OPĆI DIO'!$N$4:$W$137,9,FALSE))</f>
        <v/>
      </c>
      <c r="C95" s="75" t="str">
        <f t="shared" si="12"/>
        <v/>
      </c>
      <c r="D95" s="34" t="str">
        <f t="shared" si="13"/>
        <v/>
      </c>
      <c r="E95" s="42"/>
      <c r="F95" s="78" t="str">
        <f t="shared" si="14"/>
        <v/>
      </c>
      <c r="G95" s="73"/>
      <c r="H95" s="73"/>
      <c r="I95" s="73"/>
      <c r="J95" s="255"/>
      <c r="K95" t="str">
        <f>IF(E95="","",'OPĆI DIO'!$C$1)</f>
        <v/>
      </c>
      <c r="L95" t="str">
        <f t="shared" si="10"/>
        <v/>
      </c>
      <c r="M95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5" t="str">
        <f>IF(E96="","",VLOOKUP('OPĆI DIO'!$C$1,'OPĆI DIO'!$N$4:$W$137,10,FALSE))</f>
        <v/>
      </c>
      <c r="B96" s="35" t="str">
        <f>IF(E96="","",VLOOKUP('OPĆI DIO'!$C$1,'OPĆI DIO'!$N$4:$W$137,9,FALSE))</f>
        <v/>
      </c>
      <c r="C96" s="75" t="str">
        <f t="shared" si="12"/>
        <v/>
      </c>
      <c r="D96" s="34" t="str">
        <f t="shared" si="13"/>
        <v/>
      </c>
      <c r="E96" s="42"/>
      <c r="F96" s="78" t="str">
        <f t="shared" si="14"/>
        <v/>
      </c>
      <c r="G96" s="73"/>
      <c r="H96" s="73"/>
      <c r="I96" s="73"/>
      <c r="J96" s="255"/>
      <c r="K96" t="str">
        <f>IF(E96="","",'OPĆI DIO'!$C$1)</f>
        <v/>
      </c>
      <c r="L96" t="str">
        <f t="shared" si="10"/>
        <v/>
      </c>
      <c r="M96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5" t="str">
        <f>IF(E97="","",VLOOKUP('OPĆI DIO'!$C$1,'OPĆI DIO'!$N$4:$W$137,10,FALSE))</f>
        <v/>
      </c>
      <c r="B97" s="35" t="str">
        <f>IF(E97="","",VLOOKUP('OPĆI DIO'!$C$1,'OPĆI DIO'!$N$4:$W$137,9,FALSE))</f>
        <v/>
      </c>
      <c r="C97" s="75" t="str">
        <f t="shared" si="12"/>
        <v/>
      </c>
      <c r="D97" s="34" t="str">
        <f t="shared" si="13"/>
        <v/>
      </c>
      <c r="E97" s="42"/>
      <c r="F97" s="78" t="str">
        <f t="shared" si="14"/>
        <v/>
      </c>
      <c r="G97" s="73"/>
      <c r="H97" s="73"/>
      <c r="I97" s="73"/>
      <c r="J97" s="255"/>
      <c r="K97" t="str">
        <f>IF(E97="","",'OPĆI DIO'!$C$1)</f>
        <v/>
      </c>
      <c r="L97" t="str">
        <f t="shared" si="10"/>
        <v/>
      </c>
      <c r="M97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35" t="str">
        <f>IF(E98="","",VLOOKUP('OPĆI DIO'!$C$1,'OPĆI DIO'!$N$4:$W$137,10,FALSE))</f>
        <v/>
      </c>
      <c r="B98" s="35" t="str">
        <f>IF(E98="","",VLOOKUP('OPĆI DIO'!$C$1,'OPĆI DIO'!$N$4:$W$137,9,FALSE))</f>
        <v/>
      </c>
      <c r="C98" s="75" t="str">
        <f t="shared" si="12"/>
        <v/>
      </c>
      <c r="D98" s="34" t="str">
        <f t="shared" si="13"/>
        <v/>
      </c>
      <c r="E98" s="42"/>
      <c r="F98" s="78" t="str">
        <f t="shared" si="14"/>
        <v/>
      </c>
      <c r="G98" s="73"/>
      <c r="H98" s="73"/>
      <c r="I98" s="73"/>
      <c r="J98" s="255"/>
      <c r="K98" t="str">
        <f>IF(E98="","",'OPĆI DIO'!$C$1)</f>
        <v/>
      </c>
      <c r="L98" t="str">
        <f t="shared" si="10"/>
        <v/>
      </c>
      <c r="M98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35" t="str">
        <f>IF(E99="","",VLOOKUP('OPĆI DIO'!$C$1,'OPĆI DIO'!$N$4:$W$137,10,FALSE))</f>
        <v/>
      </c>
      <c r="B99" s="35" t="str">
        <f>IF(E99="","",VLOOKUP('OPĆI DIO'!$C$1,'OPĆI DIO'!$N$4:$W$137,9,FALSE))</f>
        <v/>
      </c>
      <c r="C99" s="75" t="str">
        <f t="shared" si="12"/>
        <v/>
      </c>
      <c r="D99" s="34" t="str">
        <f t="shared" si="13"/>
        <v/>
      </c>
      <c r="E99" s="42"/>
      <c r="F99" s="78" t="str">
        <f t="shared" si="14"/>
        <v/>
      </c>
      <c r="G99" s="73"/>
      <c r="H99" s="73"/>
      <c r="I99" s="73"/>
      <c r="J99" s="255"/>
      <c r="K99" t="str">
        <f>IF(E99="","",'OPĆI DIO'!$C$1)</f>
        <v/>
      </c>
      <c r="L99" t="str">
        <f t="shared" si="10"/>
        <v/>
      </c>
      <c r="M99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5" t="str">
        <f>IF(E100="","",VLOOKUP('OPĆI DIO'!$C$1,'OPĆI DIO'!$N$4:$W$137,10,FALSE))</f>
        <v/>
      </c>
      <c r="B100" s="35" t="str">
        <f>IF(E100="","",VLOOKUP('OPĆI DIO'!$C$1,'OPĆI DIO'!$N$4:$W$137,9,FALSE))</f>
        <v/>
      </c>
      <c r="C100" s="75" t="str">
        <f t="shared" si="12"/>
        <v/>
      </c>
      <c r="D100" s="34" t="str">
        <f t="shared" si="13"/>
        <v/>
      </c>
      <c r="E100" s="42"/>
      <c r="F100" s="78" t="str">
        <f t="shared" si="14"/>
        <v/>
      </c>
      <c r="G100" s="73"/>
      <c r="H100" s="73"/>
      <c r="I100" s="73"/>
      <c r="J100" s="255"/>
      <c r="K100" t="str">
        <f>IF(E100="","",'OPĆI DIO'!$C$1)</f>
        <v/>
      </c>
      <c r="L100" t="str">
        <f t="shared" si="10"/>
        <v/>
      </c>
      <c r="M10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5" t="str">
        <f>IF(E101="","",VLOOKUP('OPĆI DIO'!$C$1,'OPĆI DIO'!$N$4:$W$137,10,FALSE))</f>
        <v/>
      </c>
      <c r="B101" s="35" t="str">
        <f>IF(E101="","",VLOOKUP('OPĆI DIO'!$C$1,'OPĆI DIO'!$N$4:$W$137,9,FALSE))</f>
        <v/>
      </c>
      <c r="C101" s="75" t="str">
        <f t="shared" si="12"/>
        <v/>
      </c>
      <c r="D101" s="34" t="str">
        <f t="shared" si="13"/>
        <v/>
      </c>
      <c r="E101" s="42"/>
      <c r="F101" s="78" t="str">
        <f t="shared" si="14"/>
        <v/>
      </c>
      <c r="G101" s="73"/>
      <c r="H101" s="73"/>
      <c r="I101" s="73"/>
      <c r="J101" s="255"/>
      <c r="K101" t="str">
        <f>IF(E101="","",'OPĆI DIO'!$C$1)</f>
        <v/>
      </c>
      <c r="L101" t="str">
        <f t="shared" si="10"/>
        <v/>
      </c>
      <c r="M101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5" t="str">
        <f>IF(E102="","",VLOOKUP('OPĆI DIO'!$C$1,'OPĆI DIO'!$N$4:$W$137,10,FALSE))</f>
        <v/>
      </c>
      <c r="B102" s="35" t="str">
        <f>IF(E102="","",VLOOKUP('OPĆI DIO'!$C$1,'OPĆI DIO'!$N$4:$W$137,9,FALSE))</f>
        <v/>
      </c>
      <c r="C102" s="75" t="str">
        <f t="shared" si="12"/>
        <v/>
      </c>
      <c r="D102" s="34" t="str">
        <f t="shared" si="13"/>
        <v/>
      </c>
      <c r="E102" s="42"/>
      <c r="F102" s="78" t="str">
        <f t="shared" si="14"/>
        <v/>
      </c>
      <c r="G102" s="73"/>
      <c r="H102" s="73"/>
      <c r="I102" s="73"/>
      <c r="J102" s="255"/>
      <c r="K102" t="str">
        <f>IF(E102="","",'OPĆI DIO'!$C$1)</f>
        <v/>
      </c>
      <c r="L102" t="str">
        <f t="shared" si="10"/>
        <v/>
      </c>
      <c r="M102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5" t="str">
        <f>IF(E103="","",VLOOKUP('OPĆI DIO'!$C$1,'OPĆI DIO'!$N$4:$W$137,10,FALSE))</f>
        <v/>
      </c>
      <c r="B103" s="35" t="str">
        <f>IF(E103="","",VLOOKUP('OPĆI DIO'!$C$1,'OPĆI DIO'!$N$4:$W$137,9,FALSE))</f>
        <v/>
      </c>
      <c r="C103" s="75" t="str">
        <f t="shared" si="12"/>
        <v/>
      </c>
      <c r="D103" s="34" t="str">
        <f t="shared" si="13"/>
        <v/>
      </c>
      <c r="E103" s="42"/>
      <c r="F103" s="78" t="str">
        <f t="shared" si="14"/>
        <v/>
      </c>
      <c r="G103" s="73"/>
      <c r="H103" s="73"/>
      <c r="I103" s="73"/>
      <c r="J103" s="255"/>
      <c r="K103" t="str">
        <f>IF(E103="","",'OPĆI DIO'!$C$1)</f>
        <v/>
      </c>
      <c r="L103" t="str">
        <f t="shared" si="10"/>
        <v/>
      </c>
      <c r="M103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5" t="str">
        <f>IF(E104="","",VLOOKUP('OPĆI DIO'!$C$1,'OPĆI DIO'!$N$4:$W$137,10,FALSE))</f>
        <v/>
      </c>
      <c r="B104" s="35" t="str">
        <f>IF(E104="","",VLOOKUP('OPĆI DIO'!$C$1,'OPĆI DIO'!$N$4:$W$137,9,FALSE))</f>
        <v/>
      </c>
      <c r="C104" s="75" t="str">
        <f t="shared" si="12"/>
        <v/>
      </c>
      <c r="D104" s="34" t="str">
        <f t="shared" si="13"/>
        <v/>
      </c>
      <c r="E104" s="42"/>
      <c r="F104" s="78" t="str">
        <f t="shared" si="14"/>
        <v/>
      </c>
      <c r="G104" s="73"/>
      <c r="H104" s="73"/>
      <c r="I104" s="73"/>
      <c r="J104" s="255"/>
      <c r="K104" t="str">
        <f>IF(E104="","",'OPĆI DIO'!$C$1)</f>
        <v/>
      </c>
      <c r="L104" t="str">
        <f t="shared" si="10"/>
        <v/>
      </c>
      <c r="M104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5" t="str">
        <f>IF(E105="","",VLOOKUP('OPĆI DIO'!$C$1,'OPĆI DIO'!$N$4:$W$137,10,FALSE))</f>
        <v/>
      </c>
      <c r="B105" s="35" t="str">
        <f>IF(E105="","",VLOOKUP('OPĆI DIO'!$C$1,'OPĆI DIO'!$N$4:$W$137,9,FALSE))</f>
        <v/>
      </c>
      <c r="C105" s="75" t="str">
        <f t="shared" si="12"/>
        <v/>
      </c>
      <c r="D105" s="34" t="str">
        <f t="shared" si="13"/>
        <v/>
      </c>
      <c r="E105" s="42"/>
      <c r="F105" s="78" t="str">
        <f t="shared" si="14"/>
        <v/>
      </c>
      <c r="G105" s="73"/>
      <c r="H105" s="73"/>
      <c r="I105" s="73"/>
      <c r="J105" s="255"/>
      <c r="K105" t="str">
        <f>IF(E105="","",'OPĆI DIO'!$C$1)</f>
        <v/>
      </c>
      <c r="L105" t="str">
        <f t="shared" si="10"/>
        <v/>
      </c>
      <c r="M105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5" t="str">
        <f>IF(E106="","",VLOOKUP('OPĆI DIO'!$C$1,'OPĆI DIO'!$N$4:$W$137,10,FALSE))</f>
        <v/>
      </c>
      <c r="B106" s="35" t="str">
        <f>IF(E106="","",VLOOKUP('OPĆI DIO'!$C$1,'OPĆI DIO'!$N$4:$W$137,9,FALSE))</f>
        <v/>
      </c>
      <c r="C106" s="75" t="str">
        <f t="shared" si="12"/>
        <v/>
      </c>
      <c r="D106" s="34" t="str">
        <f t="shared" si="13"/>
        <v/>
      </c>
      <c r="E106" s="42"/>
      <c r="F106" s="78" t="str">
        <f t="shared" si="14"/>
        <v/>
      </c>
      <c r="G106" s="73"/>
      <c r="H106" s="73"/>
      <c r="I106" s="73"/>
      <c r="J106" s="255"/>
      <c r="K106" t="str">
        <f>IF(E106="","",'OPĆI DIO'!$C$1)</f>
        <v/>
      </c>
      <c r="L106" t="str">
        <f t="shared" si="10"/>
        <v/>
      </c>
      <c r="M106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5" t="str">
        <f>IF(E107="","",VLOOKUP('OPĆI DIO'!$C$1,'OPĆI DIO'!$N$4:$W$137,10,FALSE))</f>
        <v/>
      </c>
      <c r="B107" s="35" t="str">
        <f>IF(E107="","",VLOOKUP('OPĆI DIO'!$C$1,'OPĆI DIO'!$N$4:$W$137,9,FALSE))</f>
        <v/>
      </c>
      <c r="C107" s="75" t="str">
        <f t="shared" si="12"/>
        <v/>
      </c>
      <c r="D107" s="34" t="str">
        <f t="shared" si="13"/>
        <v/>
      </c>
      <c r="E107" s="42"/>
      <c r="F107" s="78" t="str">
        <f t="shared" si="14"/>
        <v/>
      </c>
      <c r="G107" s="73"/>
      <c r="H107" s="73"/>
      <c r="I107" s="73"/>
      <c r="J107" s="255"/>
      <c r="K107" t="str">
        <f>IF(E107="","",'OPĆI DIO'!$C$1)</f>
        <v/>
      </c>
      <c r="L107" t="str">
        <f t="shared" si="10"/>
        <v/>
      </c>
      <c r="M107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5" t="str">
        <f>IF(E108="","",VLOOKUP('OPĆI DIO'!$C$1,'OPĆI DIO'!$N$4:$W$137,10,FALSE))</f>
        <v/>
      </c>
      <c r="B108" s="35" t="str">
        <f>IF(E108="","",VLOOKUP('OPĆI DIO'!$C$1,'OPĆI DIO'!$N$4:$W$137,9,FALSE))</f>
        <v/>
      </c>
      <c r="C108" s="75" t="str">
        <f t="shared" si="12"/>
        <v/>
      </c>
      <c r="D108" s="34" t="str">
        <f t="shared" si="13"/>
        <v/>
      </c>
      <c r="E108" s="42"/>
      <c r="F108" s="78" t="str">
        <f t="shared" si="14"/>
        <v/>
      </c>
      <c r="G108" s="73"/>
      <c r="H108" s="73"/>
      <c r="I108" s="73"/>
      <c r="J108" s="255"/>
      <c r="K108" t="str">
        <f>IF(E108="","",'OPĆI DIO'!$C$1)</f>
        <v/>
      </c>
      <c r="L108" t="str">
        <f t="shared" si="10"/>
        <v/>
      </c>
      <c r="M108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5" t="str">
        <f>IF(E109="","",VLOOKUP('OPĆI DIO'!$C$1,'OPĆI DIO'!$N$4:$W$137,10,FALSE))</f>
        <v/>
      </c>
      <c r="B109" s="35" t="str">
        <f>IF(E109="","",VLOOKUP('OPĆI DIO'!$C$1,'OPĆI DIO'!$N$4:$W$137,9,FALSE))</f>
        <v/>
      </c>
      <c r="C109" s="75" t="str">
        <f t="shared" si="12"/>
        <v/>
      </c>
      <c r="D109" s="34" t="str">
        <f t="shared" si="13"/>
        <v/>
      </c>
      <c r="E109" s="42"/>
      <c r="F109" s="78" t="str">
        <f t="shared" si="14"/>
        <v/>
      </c>
      <c r="G109" s="73"/>
      <c r="H109" s="73"/>
      <c r="I109" s="73"/>
      <c r="J109" s="255"/>
      <c r="K109" t="str">
        <f>IF(E109="","",'OPĆI DIO'!$C$1)</f>
        <v/>
      </c>
      <c r="L109" t="str">
        <f t="shared" si="10"/>
        <v/>
      </c>
      <c r="M109" t="str">
        <f t="shared" si="11"/>
        <v/>
      </c>
      <c r="R109" s="4">
        <v>84431</v>
      </c>
      <c r="S109" s="4" t="s">
        <v>4462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5" t="str">
        <f>IF(E110="","",VLOOKUP('OPĆI DIO'!$C$1,'OPĆI DIO'!$N$4:$W$137,10,FALSE))</f>
        <v/>
      </c>
      <c r="B110" s="35" t="str">
        <f>IF(E110="","",VLOOKUP('OPĆI DIO'!$C$1,'OPĆI DIO'!$N$4:$W$137,9,FALSE))</f>
        <v/>
      </c>
      <c r="C110" s="75" t="str">
        <f t="shared" si="12"/>
        <v/>
      </c>
      <c r="D110" s="34" t="str">
        <f t="shared" si="13"/>
        <v/>
      </c>
      <c r="E110" s="42"/>
      <c r="F110" s="78" t="str">
        <f t="shared" si="14"/>
        <v/>
      </c>
      <c r="G110" s="73"/>
      <c r="H110" s="73"/>
      <c r="I110" s="73"/>
      <c r="J110" s="255"/>
      <c r="K110" t="str">
        <f>IF(E110="","",'OPĆI DIO'!$C$1)</f>
        <v/>
      </c>
      <c r="L110" t="str">
        <f t="shared" si="10"/>
        <v/>
      </c>
      <c r="M110" t="str">
        <f t="shared" si="11"/>
        <v/>
      </c>
      <c r="R110" s="4">
        <v>844320000</v>
      </c>
      <c r="S110" s="4" t="s">
        <v>2947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35" t="str">
        <f>IF(E111="","",VLOOKUP('OPĆI DIO'!$C$1,'OPĆI DIO'!$N$4:$W$137,10,FALSE))</f>
        <v/>
      </c>
      <c r="B111" s="35" t="str">
        <f>IF(E111="","",VLOOKUP('OPĆI DIO'!$C$1,'OPĆI DIO'!$N$4:$W$137,9,FALSE))</f>
        <v/>
      </c>
      <c r="C111" s="75" t="str">
        <f t="shared" si="12"/>
        <v/>
      </c>
      <c r="D111" s="34" t="str">
        <f t="shared" si="13"/>
        <v/>
      </c>
      <c r="E111" s="42"/>
      <c r="F111" s="78" t="str">
        <f t="shared" si="14"/>
        <v/>
      </c>
      <c r="G111" s="73"/>
      <c r="H111" s="73"/>
      <c r="I111" s="73"/>
      <c r="J111" s="255"/>
      <c r="K111" t="str">
        <f>IF(E111="","",'OPĆI DIO'!$C$1)</f>
        <v/>
      </c>
      <c r="L111" t="str">
        <f t="shared" si="10"/>
        <v/>
      </c>
      <c r="M111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35" t="str">
        <f>IF(E112="","",VLOOKUP('OPĆI DIO'!$C$1,'OPĆI DIO'!$N$4:$W$137,10,FALSE))</f>
        <v/>
      </c>
      <c r="B112" s="35" t="str">
        <f>IF(E112="","",VLOOKUP('OPĆI DIO'!$C$1,'OPĆI DIO'!$N$4:$W$137,9,FALSE))</f>
        <v/>
      </c>
      <c r="C112" s="75" t="str">
        <f t="shared" si="12"/>
        <v/>
      </c>
      <c r="D112" s="34" t="str">
        <f t="shared" si="13"/>
        <v/>
      </c>
      <c r="E112" s="42"/>
      <c r="F112" s="78" t="str">
        <f t="shared" si="14"/>
        <v/>
      </c>
      <c r="G112" s="73"/>
      <c r="H112" s="73"/>
      <c r="I112" s="73"/>
      <c r="J112" s="255"/>
      <c r="K112" t="str">
        <f>IF(E112="","",'OPĆI DIO'!$C$1)</f>
        <v/>
      </c>
      <c r="L112" t="str">
        <f t="shared" si="10"/>
        <v/>
      </c>
      <c r="M112" t="str">
        <f t="shared" si="11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35" t="str">
        <f>IF(E113="","",VLOOKUP('OPĆI DIO'!$C$1,'OPĆI DIO'!$N$4:$W$137,10,FALSE))</f>
        <v/>
      </c>
      <c r="B113" s="35" t="str">
        <f>IF(E113="","",VLOOKUP('OPĆI DIO'!$C$1,'OPĆI DIO'!$N$4:$W$137,9,FALSE))</f>
        <v/>
      </c>
      <c r="C113" s="75" t="str">
        <f t="shared" si="12"/>
        <v/>
      </c>
      <c r="D113" s="34" t="str">
        <f t="shared" si="13"/>
        <v/>
      </c>
      <c r="E113" s="42"/>
      <c r="F113" s="78" t="str">
        <f t="shared" si="14"/>
        <v/>
      </c>
      <c r="G113" s="73"/>
      <c r="H113" s="73"/>
      <c r="I113" s="73"/>
      <c r="J113" s="255"/>
      <c r="K113" t="str">
        <f>IF(E113="","",'OPĆI DIO'!$C$1)</f>
        <v/>
      </c>
      <c r="L113" t="str">
        <f t="shared" si="10"/>
        <v/>
      </c>
      <c r="M113" t="str">
        <f t="shared" si="11"/>
        <v/>
      </c>
      <c r="R113" s="4">
        <v>841320151</v>
      </c>
      <c r="S113" s="4" t="s">
        <v>4450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35" t="str">
        <f>IF(E114="","",VLOOKUP('OPĆI DIO'!$C$1,'OPĆI DIO'!$N$4:$W$137,10,FALSE))</f>
        <v/>
      </c>
      <c r="B114" s="35" t="str">
        <f>IF(E114="","",VLOOKUP('OPĆI DIO'!$C$1,'OPĆI DIO'!$N$4:$W$137,9,FALSE))</f>
        <v/>
      </c>
      <c r="C114" s="75" t="str">
        <f t="shared" si="12"/>
        <v/>
      </c>
      <c r="D114" s="34" t="str">
        <f t="shared" si="13"/>
        <v/>
      </c>
      <c r="E114" s="42"/>
      <c r="F114" s="78" t="str">
        <f t="shared" si="14"/>
        <v/>
      </c>
      <c r="G114" s="73"/>
      <c r="H114" s="73"/>
      <c r="I114" s="73"/>
      <c r="J114" s="255"/>
      <c r="K114" t="str">
        <f>IF(E114="","",'OPĆI DIO'!$C$1)</f>
        <v/>
      </c>
      <c r="L114" t="str">
        <f t="shared" si="10"/>
        <v/>
      </c>
      <c r="M114" t="str">
        <f t="shared" si="11"/>
        <v/>
      </c>
    </row>
    <row r="115" spans="1:23">
      <c r="A115" s="35" t="str">
        <f>IF(E115="","",VLOOKUP('OPĆI DIO'!$C$1,'OPĆI DIO'!$N$4:$W$137,10,FALSE))</f>
        <v/>
      </c>
      <c r="B115" s="35" t="str">
        <f>IF(E115="","",VLOOKUP('OPĆI DIO'!$C$1,'OPĆI DIO'!$N$4:$W$137,9,FALSE))</f>
        <v/>
      </c>
      <c r="C115" s="75" t="str">
        <f t="shared" si="12"/>
        <v/>
      </c>
      <c r="D115" s="34" t="str">
        <f t="shared" si="13"/>
        <v/>
      </c>
      <c r="E115" s="42"/>
      <c r="F115" s="78" t="str">
        <f t="shared" si="14"/>
        <v/>
      </c>
      <c r="G115" s="73"/>
      <c r="H115" s="73"/>
      <c r="I115" s="73"/>
      <c r="J115" s="255"/>
      <c r="K115" t="str">
        <f>IF(E115="","",'OPĆI DIO'!$C$1)</f>
        <v/>
      </c>
      <c r="L115" t="str">
        <f t="shared" si="10"/>
        <v/>
      </c>
      <c r="M115" t="str">
        <f t="shared" si="11"/>
        <v/>
      </c>
    </row>
    <row r="116" spans="1:23">
      <c r="A116" s="35" t="str">
        <f>IF(E116="","",VLOOKUP('OPĆI DIO'!$C$1,'OPĆI DIO'!$N$4:$W$137,10,FALSE))</f>
        <v/>
      </c>
      <c r="B116" s="35" t="str">
        <f>IF(E116="","",VLOOKUP('OPĆI DIO'!$C$1,'OPĆI DIO'!$N$4:$W$137,9,FALSE))</f>
        <v/>
      </c>
      <c r="C116" s="75" t="str">
        <f t="shared" si="12"/>
        <v/>
      </c>
      <c r="D116" s="34" t="str">
        <f t="shared" si="13"/>
        <v/>
      </c>
      <c r="E116" s="42"/>
      <c r="F116" s="78" t="str">
        <f t="shared" si="14"/>
        <v/>
      </c>
      <c r="G116" s="73"/>
      <c r="H116" s="73"/>
      <c r="I116" s="73"/>
      <c r="J116" s="255"/>
      <c r="K116" t="str">
        <f>IF(E116="","",'OPĆI DIO'!$C$1)</f>
        <v/>
      </c>
      <c r="L116" t="str">
        <f t="shared" si="10"/>
        <v/>
      </c>
      <c r="M116" t="str">
        <f t="shared" si="11"/>
        <v/>
      </c>
    </row>
    <row r="117" spans="1:23">
      <c r="A117" s="35" t="str">
        <f>IF(E117="","",VLOOKUP('OPĆI DIO'!$C$1,'OPĆI DIO'!$N$4:$W$137,10,FALSE))</f>
        <v/>
      </c>
      <c r="B117" s="35" t="str">
        <f>IF(E117="","",VLOOKUP('OPĆI DIO'!$C$1,'OPĆI DIO'!$N$4:$W$137,9,FALSE))</f>
        <v/>
      </c>
      <c r="C117" s="75" t="str">
        <f t="shared" si="12"/>
        <v/>
      </c>
      <c r="D117" s="34" t="str">
        <f t="shared" si="13"/>
        <v/>
      </c>
      <c r="E117" s="42"/>
      <c r="F117" s="78" t="str">
        <f t="shared" si="14"/>
        <v/>
      </c>
      <c r="G117" s="73"/>
      <c r="H117" s="73"/>
      <c r="I117" s="73"/>
      <c r="J117" s="255"/>
      <c r="K117" t="str">
        <f>IF(E117="","",'OPĆI DIO'!$C$1)</f>
        <v/>
      </c>
      <c r="L117" t="str">
        <f t="shared" si="10"/>
        <v/>
      </c>
      <c r="M117" t="str">
        <f t="shared" si="11"/>
        <v/>
      </c>
    </row>
    <row r="118" spans="1:23">
      <c r="A118" s="35" t="str">
        <f>IF(E118="","",VLOOKUP('OPĆI DIO'!$C$1,'OPĆI DIO'!$N$4:$W$137,10,FALSE))</f>
        <v/>
      </c>
      <c r="B118" s="35" t="str">
        <f>IF(E118="","",VLOOKUP('OPĆI DIO'!$C$1,'OPĆI DIO'!$N$4:$W$137,9,FALSE))</f>
        <v/>
      </c>
      <c r="C118" s="75" t="str">
        <f t="shared" si="12"/>
        <v/>
      </c>
      <c r="D118" s="34" t="str">
        <f t="shared" si="13"/>
        <v/>
      </c>
      <c r="E118" s="42"/>
      <c r="F118" s="78" t="str">
        <f t="shared" si="14"/>
        <v/>
      </c>
      <c r="G118" s="73"/>
      <c r="H118" s="73"/>
      <c r="I118" s="73"/>
      <c r="J118" s="255"/>
      <c r="K118" t="str">
        <f>IF(E118="","",'OPĆI DIO'!$C$1)</f>
        <v/>
      </c>
      <c r="L118" t="str">
        <f t="shared" si="10"/>
        <v/>
      </c>
      <c r="M118" t="str">
        <f t="shared" si="11"/>
        <v/>
      </c>
    </row>
    <row r="119" spans="1:23">
      <c r="A119" s="35" t="str">
        <f>IF(E119="","",VLOOKUP('OPĆI DIO'!$C$1,'OPĆI DIO'!$N$4:$W$137,10,FALSE))</f>
        <v/>
      </c>
      <c r="B119" s="35" t="str">
        <f>IF(E119="","",VLOOKUP('OPĆI DIO'!$C$1,'OPĆI DIO'!$N$4:$W$137,9,FALSE))</f>
        <v/>
      </c>
      <c r="C119" s="75" t="str">
        <f t="shared" si="12"/>
        <v/>
      </c>
      <c r="D119" s="34" t="str">
        <f t="shared" si="13"/>
        <v/>
      </c>
      <c r="E119" s="42"/>
      <c r="F119" s="78" t="str">
        <f t="shared" si="14"/>
        <v/>
      </c>
      <c r="G119" s="73"/>
      <c r="H119" s="73"/>
      <c r="I119" s="73"/>
      <c r="J119" s="255"/>
      <c r="K119" t="str">
        <f>IF(E119="","",'OPĆI DIO'!$C$1)</f>
        <v/>
      </c>
      <c r="L119" t="str">
        <f t="shared" si="10"/>
        <v/>
      </c>
      <c r="M119" t="str">
        <f t="shared" si="11"/>
        <v/>
      </c>
    </row>
    <row r="120" spans="1:23">
      <c r="A120" s="35" t="str">
        <f>IF(E120="","",VLOOKUP('OPĆI DIO'!$C$1,'OPĆI DIO'!$N$4:$W$137,10,FALSE))</f>
        <v/>
      </c>
      <c r="B120" s="35" t="str">
        <f>IF(E120="","",VLOOKUP('OPĆI DIO'!$C$1,'OPĆI DIO'!$N$4:$W$137,9,FALSE))</f>
        <v/>
      </c>
      <c r="C120" s="75" t="str">
        <f t="shared" si="12"/>
        <v/>
      </c>
      <c r="D120" s="34" t="str">
        <f t="shared" si="13"/>
        <v/>
      </c>
      <c r="E120" s="42"/>
      <c r="F120" s="78" t="str">
        <f t="shared" si="14"/>
        <v/>
      </c>
      <c r="G120" s="73"/>
      <c r="H120" s="73"/>
      <c r="I120" s="73"/>
      <c r="J120" s="255"/>
      <c r="K120" t="str">
        <f>IF(E120="","",'OPĆI DIO'!$C$1)</f>
        <v/>
      </c>
      <c r="L120" t="str">
        <f t="shared" si="10"/>
        <v/>
      </c>
      <c r="M120" t="str">
        <f t="shared" si="11"/>
        <v/>
      </c>
    </row>
    <row r="121" spans="1:23">
      <c r="A121" s="35" t="str">
        <f>IF(E121="","",VLOOKUP('OPĆI DIO'!$C$1,'OPĆI DIO'!$N$4:$W$137,10,FALSE))</f>
        <v/>
      </c>
      <c r="B121" s="35" t="str">
        <f>IF(E121="","",VLOOKUP('OPĆI DIO'!$C$1,'OPĆI DIO'!$N$4:$W$137,9,FALSE))</f>
        <v/>
      </c>
      <c r="C121" s="75" t="str">
        <f t="shared" si="12"/>
        <v/>
      </c>
      <c r="D121" s="34" t="str">
        <f t="shared" si="13"/>
        <v/>
      </c>
      <c r="E121" s="42"/>
      <c r="F121" s="78" t="str">
        <f t="shared" si="14"/>
        <v/>
      </c>
      <c r="G121" s="73"/>
      <c r="H121" s="73"/>
      <c r="I121" s="73"/>
      <c r="J121" s="255"/>
      <c r="K121" t="str">
        <f>IF(E121="","",'OPĆI DIO'!$C$1)</f>
        <v/>
      </c>
      <c r="L121" t="str">
        <f t="shared" si="10"/>
        <v/>
      </c>
      <c r="M121" t="str">
        <f t="shared" si="11"/>
        <v/>
      </c>
    </row>
    <row r="122" spans="1:23">
      <c r="A122" s="35" t="str">
        <f>IF(E122="","",VLOOKUP('OPĆI DIO'!$C$1,'OPĆI DIO'!$N$4:$W$137,10,FALSE))</f>
        <v/>
      </c>
      <c r="B122" s="35" t="str">
        <f>IF(E122="","",VLOOKUP('OPĆI DIO'!$C$1,'OPĆI DIO'!$N$4:$W$137,9,FALSE))</f>
        <v/>
      </c>
      <c r="C122" s="75" t="str">
        <f t="shared" si="12"/>
        <v/>
      </c>
      <c r="D122" s="34" t="str">
        <f t="shared" si="13"/>
        <v/>
      </c>
      <c r="E122" s="42"/>
      <c r="F122" s="78" t="str">
        <f t="shared" si="14"/>
        <v/>
      </c>
      <c r="G122" s="73"/>
      <c r="H122" s="73"/>
      <c r="I122" s="73"/>
      <c r="J122" s="255"/>
      <c r="K122" t="str">
        <f>IF(E122="","",'OPĆI DIO'!$C$1)</f>
        <v/>
      </c>
      <c r="L122" t="str">
        <f t="shared" si="10"/>
        <v/>
      </c>
      <c r="M122" t="str">
        <f t="shared" si="11"/>
        <v/>
      </c>
    </row>
    <row r="123" spans="1:23">
      <c r="A123" s="35" t="str">
        <f>IF(E123="","",VLOOKUP('OPĆI DIO'!$C$1,'OPĆI DIO'!$N$4:$W$137,10,FALSE))</f>
        <v/>
      </c>
      <c r="B123" s="35" t="str">
        <f>IF(E123="","",VLOOKUP('OPĆI DIO'!$C$1,'OPĆI DIO'!$N$4:$W$137,9,FALSE))</f>
        <v/>
      </c>
      <c r="C123" s="75" t="str">
        <f t="shared" si="12"/>
        <v/>
      </c>
      <c r="D123" s="34" t="str">
        <f t="shared" si="13"/>
        <v/>
      </c>
      <c r="E123" s="42"/>
      <c r="F123" s="78" t="str">
        <f t="shared" si="14"/>
        <v/>
      </c>
      <c r="G123" s="73"/>
      <c r="H123" s="73"/>
      <c r="I123" s="73"/>
      <c r="J123" s="255"/>
      <c r="K123" t="str">
        <f>IF(E123="","",'OPĆI DIO'!$C$1)</f>
        <v/>
      </c>
      <c r="L123" t="str">
        <f t="shared" si="10"/>
        <v/>
      </c>
      <c r="M123" t="str">
        <f t="shared" si="11"/>
        <v/>
      </c>
    </row>
    <row r="124" spans="1:23">
      <c r="A124" s="35" t="str">
        <f>IF(E124="","",VLOOKUP('OPĆI DIO'!$C$1,'OPĆI DIO'!$N$4:$W$137,10,FALSE))</f>
        <v/>
      </c>
      <c r="B124" s="35" t="str">
        <f>IF(E124="","",VLOOKUP('OPĆI DIO'!$C$1,'OPĆI DIO'!$N$4:$W$137,9,FALSE))</f>
        <v/>
      </c>
      <c r="C124" s="75" t="str">
        <f t="shared" si="12"/>
        <v/>
      </c>
      <c r="D124" s="34" t="str">
        <f t="shared" si="13"/>
        <v/>
      </c>
      <c r="E124" s="42"/>
      <c r="F124" s="78" t="str">
        <f t="shared" si="14"/>
        <v/>
      </c>
      <c r="G124" s="73"/>
      <c r="H124" s="73"/>
      <c r="I124" s="73"/>
      <c r="J124" s="255"/>
      <c r="K124" t="str">
        <f>IF(E124="","",'OPĆI DIO'!$C$1)</f>
        <v/>
      </c>
      <c r="L124" t="str">
        <f t="shared" si="10"/>
        <v/>
      </c>
      <c r="M124" t="str">
        <f t="shared" si="11"/>
        <v/>
      </c>
    </row>
    <row r="125" spans="1:23">
      <c r="A125" s="35" t="str">
        <f>IF(E125="","",VLOOKUP('OPĆI DIO'!$C$1,'OPĆI DIO'!$N$4:$W$137,10,FALSE))</f>
        <v/>
      </c>
      <c r="B125" s="35" t="str">
        <f>IF(E125="","",VLOOKUP('OPĆI DIO'!$C$1,'OPĆI DIO'!$N$4:$W$137,9,FALSE))</f>
        <v/>
      </c>
      <c r="C125" s="75" t="str">
        <f t="shared" si="12"/>
        <v/>
      </c>
      <c r="D125" s="34" t="str">
        <f t="shared" si="13"/>
        <v/>
      </c>
      <c r="E125" s="42"/>
      <c r="F125" s="78" t="str">
        <f t="shared" si="14"/>
        <v/>
      </c>
      <c r="G125" s="73"/>
      <c r="H125" s="73"/>
      <c r="I125" s="73"/>
      <c r="J125" s="255"/>
      <c r="K125" t="str">
        <f>IF(E125="","",'OPĆI DIO'!$C$1)</f>
        <v/>
      </c>
      <c r="L125" t="str">
        <f t="shared" si="10"/>
        <v/>
      </c>
      <c r="M125" t="str">
        <f t="shared" si="11"/>
        <v/>
      </c>
    </row>
    <row r="126" spans="1:23">
      <c r="A126" s="35" t="str">
        <f>IF(E126="","",VLOOKUP('OPĆI DIO'!$C$1,'OPĆI DIO'!$N$4:$W$137,10,FALSE))</f>
        <v/>
      </c>
      <c r="B126" s="35" t="str">
        <f>IF(E126="","",VLOOKUP('OPĆI DIO'!$C$1,'OPĆI DIO'!$N$4:$W$137,9,FALSE))</f>
        <v/>
      </c>
      <c r="C126" s="75" t="str">
        <f t="shared" si="12"/>
        <v/>
      </c>
      <c r="D126" s="34" t="str">
        <f t="shared" si="13"/>
        <v/>
      </c>
      <c r="E126" s="42"/>
      <c r="F126" s="78" t="str">
        <f t="shared" si="14"/>
        <v/>
      </c>
      <c r="G126" s="73"/>
      <c r="H126" s="73"/>
      <c r="I126" s="73"/>
      <c r="J126" s="255"/>
      <c r="K126" t="str">
        <f>IF(E126="","",'OPĆI DIO'!$C$1)</f>
        <v/>
      </c>
      <c r="L126" t="str">
        <f t="shared" si="10"/>
        <v/>
      </c>
      <c r="M126" t="str">
        <f t="shared" si="11"/>
        <v/>
      </c>
    </row>
    <row r="127" spans="1:23">
      <c r="A127" s="35" t="str">
        <f>IF(E127="","",VLOOKUP('OPĆI DIO'!$C$1,'OPĆI DIO'!$N$4:$W$137,10,FALSE))</f>
        <v/>
      </c>
      <c r="B127" s="35" t="str">
        <f>IF(E127="","",VLOOKUP('OPĆI DIO'!$C$1,'OPĆI DIO'!$N$4:$W$137,9,FALSE))</f>
        <v/>
      </c>
      <c r="C127" s="75" t="str">
        <f t="shared" si="12"/>
        <v/>
      </c>
      <c r="D127" s="34" t="str">
        <f t="shared" si="13"/>
        <v/>
      </c>
      <c r="E127" s="42"/>
      <c r="F127" s="78" t="str">
        <f t="shared" si="14"/>
        <v/>
      </c>
      <c r="G127" s="73"/>
      <c r="H127" s="73"/>
      <c r="I127" s="73"/>
      <c r="J127" s="255"/>
      <c r="K127" t="str">
        <f>IF(E127="","",'OPĆI DIO'!$C$1)</f>
        <v/>
      </c>
      <c r="L127" t="str">
        <f t="shared" si="10"/>
        <v/>
      </c>
      <c r="M127" t="str">
        <f t="shared" si="11"/>
        <v/>
      </c>
    </row>
    <row r="128" spans="1:23">
      <c r="A128" s="35" t="str">
        <f>IF(E128="","",VLOOKUP('OPĆI DIO'!$C$1,'OPĆI DIO'!$N$4:$W$137,10,FALSE))</f>
        <v/>
      </c>
      <c r="B128" s="35" t="str">
        <f>IF(E128="","",VLOOKUP('OPĆI DIO'!$C$1,'OPĆI DIO'!$N$4:$W$137,9,FALSE))</f>
        <v/>
      </c>
      <c r="C128" s="75" t="str">
        <f t="shared" si="12"/>
        <v/>
      </c>
      <c r="D128" s="34" t="str">
        <f t="shared" si="13"/>
        <v/>
      </c>
      <c r="E128" s="42"/>
      <c r="F128" s="78" t="str">
        <f t="shared" si="14"/>
        <v/>
      </c>
      <c r="G128" s="73"/>
      <c r="H128" s="73"/>
      <c r="I128" s="73"/>
      <c r="J128" s="255"/>
      <c r="K128" t="str">
        <f>IF(E128="","",'OPĆI DIO'!$C$1)</f>
        <v/>
      </c>
      <c r="L128" t="str">
        <f t="shared" si="10"/>
        <v/>
      </c>
      <c r="M128" t="str">
        <f t="shared" si="11"/>
        <v/>
      </c>
    </row>
    <row r="129" spans="1:13">
      <c r="A129" s="35" t="str">
        <f>IF(E129="","",VLOOKUP('OPĆI DIO'!$C$1,'OPĆI DIO'!$N$4:$W$137,10,FALSE))</f>
        <v/>
      </c>
      <c r="B129" s="35" t="str">
        <f>IF(E129="","",VLOOKUP('OPĆI DIO'!$C$1,'OPĆI DIO'!$N$4:$W$137,9,FALSE))</f>
        <v/>
      </c>
      <c r="C129" s="75" t="str">
        <f t="shared" si="12"/>
        <v/>
      </c>
      <c r="D129" s="34" t="str">
        <f t="shared" si="13"/>
        <v/>
      </c>
      <c r="E129" s="42"/>
      <c r="F129" s="78" t="str">
        <f t="shared" si="14"/>
        <v/>
      </c>
      <c r="G129" s="73"/>
      <c r="H129" s="73"/>
      <c r="I129" s="73"/>
      <c r="J129" s="255"/>
      <c r="K129" t="str">
        <f>IF(E129="","",'OPĆI DIO'!$C$1)</f>
        <v/>
      </c>
      <c r="L129" t="str">
        <f t="shared" si="10"/>
        <v/>
      </c>
      <c r="M129" t="str">
        <f t="shared" si="11"/>
        <v/>
      </c>
    </row>
    <row r="130" spans="1:13">
      <c r="A130" s="35" t="str">
        <f>IF(E130="","",VLOOKUP('OPĆI DIO'!$C$1,'OPĆI DIO'!$N$4:$W$137,10,FALSE))</f>
        <v/>
      </c>
      <c r="B130" s="35" t="str">
        <f>IF(E130="","",VLOOKUP('OPĆI DIO'!$C$1,'OPĆI DIO'!$N$4:$W$137,9,FALSE))</f>
        <v/>
      </c>
      <c r="C130" s="75" t="str">
        <f t="shared" si="12"/>
        <v/>
      </c>
      <c r="D130" s="34" t="str">
        <f t="shared" si="13"/>
        <v/>
      </c>
      <c r="E130" s="42"/>
      <c r="F130" s="78" t="str">
        <f t="shared" si="14"/>
        <v/>
      </c>
      <c r="G130" s="73"/>
      <c r="H130" s="73"/>
      <c r="I130" s="73"/>
      <c r="J130" s="255"/>
      <c r="K130" t="str">
        <f>IF(E130="","",'OPĆI DIO'!$C$1)</f>
        <v/>
      </c>
      <c r="L130" t="str">
        <f t="shared" si="10"/>
        <v/>
      </c>
      <c r="M130" t="str">
        <f t="shared" si="11"/>
        <v/>
      </c>
    </row>
    <row r="131" spans="1:13">
      <c r="A131" s="35" t="str">
        <f>IF(E131="","",VLOOKUP('OPĆI DIO'!$C$1,'OPĆI DIO'!$N$4:$W$137,10,FALSE))</f>
        <v/>
      </c>
      <c r="B131" s="35" t="str">
        <f>IF(E131="","",VLOOKUP('OPĆI DIO'!$C$1,'OPĆI DIO'!$N$4:$W$137,9,FALSE))</f>
        <v/>
      </c>
      <c r="C131" s="75" t="str">
        <f t="shared" si="12"/>
        <v/>
      </c>
      <c r="D131" s="34" t="str">
        <f t="shared" si="13"/>
        <v/>
      </c>
      <c r="E131" s="42"/>
      <c r="F131" s="78" t="str">
        <f t="shared" si="14"/>
        <v/>
      </c>
      <c r="G131" s="73"/>
      <c r="H131" s="73"/>
      <c r="I131" s="73"/>
      <c r="J131" s="255"/>
      <c r="K131" t="str">
        <f>IF(E131="","",'OPĆI DIO'!$C$1)</f>
        <v/>
      </c>
      <c r="L131" t="str">
        <f t="shared" si="10"/>
        <v/>
      </c>
      <c r="M131" t="str">
        <f t="shared" si="11"/>
        <v/>
      </c>
    </row>
    <row r="132" spans="1:13">
      <c r="A132" s="35" t="str">
        <f>IF(E132="","",VLOOKUP('OPĆI DIO'!$C$1,'OPĆI DIO'!$N$4:$W$137,10,FALSE))</f>
        <v/>
      </c>
      <c r="B132" s="35" t="str">
        <f>IF(E132="","",VLOOKUP('OPĆI DIO'!$C$1,'OPĆI DIO'!$N$4:$W$137,9,FALSE))</f>
        <v/>
      </c>
      <c r="C132" s="75" t="str">
        <f t="shared" si="12"/>
        <v/>
      </c>
      <c r="D132" s="34" t="str">
        <f t="shared" si="13"/>
        <v/>
      </c>
      <c r="E132" s="42"/>
      <c r="F132" s="78" t="str">
        <f t="shared" si="14"/>
        <v/>
      </c>
      <c r="G132" s="73"/>
      <c r="H132" s="73"/>
      <c r="I132" s="73"/>
      <c r="J132" s="255"/>
      <c r="K132" t="str">
        <f>IF(E132="","",'OPĆI DIO'!$C$1)</f>
        <v/>
      </c>
      <c r="L132" t="str">
        <f t="shared" ref="L132:L195" si="15">LEFT(E132,2)</f>
        <v/>
      </c>
      <c r="M132" t="str">
        <f t="shared" ref="M132:M195" si="16">LEFT(E132,3)</f>
        <v/>
      </c>
    </row>
    <row r="133" spans="1:13">
      <c r="A133" s="35" t="str">
        <f>IF(E133="","",VLOOKUP('OPĆI DIO'!$C$1,'OPĆI DIO'!$N$4:$W$137,10,FALSE))</f>
        <v/>
      </c>
      <c r="B133" s="35" t="str">
        <f>IF(E133="","",VLOOKUP('OPĆI DIO'!$C$1,'OPĆI DIO'!$N$4:$W$137,9,FALSE))</f>
        <v/>
      </c>
      <c r="C133" s="75" t="str">
        <f t="shared" si="12"/>
        <v/>
      </c>
      <c r="D133" s="34" t="str">
        <f t="shared" si="13"/>
        <v/>
      </c>
      <c r="E133" s="42"/>
      <c r="F133" s="78" t="str">
        <f t="shared" si="14"/>
        <v/>
      </c>
      <c r="G133" s="73"/>
      <c r="H133" s="73"/>
      <c r="I133" s="73"/>
      <c r="J133" s="255"/>
      <c r="K133" t="str">
        <f>IF(E133="","",'OPĆI DIO'!$C$1)</f>
        <v/>
      </c>
      <c r="L133" t="str">
        <f t="shared" si="15"/>
        <v/>
      </c>
      <c r="M133" t="str">
        <f t="shared" si="16"/>
        <v/>
      </c>
    </row>
    <row r="134" spans="1:13">
      <c r="A134" s="35" t="str">
        <f>IF(E134="","",VLOOKUP('OPĆI DIO'!$C$1,'OPĆI DIO'!$N$4:$W$137,10,FALSE))</f>
        <v/>
      </c>
      <c r="B134" s="35" t="str">
        <f>IF(E134="","",VLOOKUP('OPĆI DIO'!$C$1,'OPĆI DIO'!$N$4:$W$137,9,FALSE))</f>
        <v/>
      </c>
      <c r="C134" s="75" t="str">
        <f t="shared" ref="C134:C197" si="17">IFERROR(VLOOKUP(E134,$R$6:$U$113,3,FALSE),"")</f>
        <v/>
      </c>
      <c r="D134" s="34" t="str">
        <f t="shared" ref="D134:D197" si="18">IFERROR(VLOOKUP(E134,$R$6:$U$113,4,FALSE),"")</f>
        <v/>
      </c>
      <c r="E134" s="42"/>
      <c r="F134" s="78" t="str">
        <f t="shared" ref="F134:F197" si="19">IFERROR(VLOOKUP(E134,$R$6:$U$113,2,FALSE),"")</f>
        <v/>
      </c>
      <c r="G134" s="73"/>
      <c r="H134" s="73"/>
      <c r="I134" s="73"/>
      <c r="J134" s="255"/>
      <c r="K134" t="str">
        <f>IF(E134="","",'OPĆI DIO'!$C$1)</f>
        <v/>
      </c>
      <c r="L134" t="str">
        <f t="shared" si="15"/>
        <v/>
      </c>
      <c r="M134" t="str">
        <f t="shared" si="16"/>
        <v/>
      </c>
    </row>
    <row r="135" spans="1:13">
      <c r="A135" s="35" t="str">
        <f>IF(E135="","",VLOOKUP('OPĆI DIO'!$C$1,'OPĆI DIO'!$N$4:$W$137,10,FALSE))</f>
        <v/>
      </c>
      <c r="B135" s="35" t="str">
        <f>IF(E135="","",VLOOKUP('OPĆI DIO'!$C$1,'OPĆI DIO'!$N$4:$W$137,9,FALSE))</f>
        <v/>
      </c>
      <c r="C135" s="75" t="str">
        <f t="shared" si="17"/>
        <v/>
      </c>
      <c r="D135" s="34" t="str">
        <f t="shared" si="18"/>
        <v/>
      </c>
      <c r="E135" s="42"/>
      <c r="F135" s="78" t="str">
        <f t="shared" si="19"/>
        <v/>
      </c>
      <c r="G135" s="73"/>
      <c r="H135" s="73"/>
      <c r="I135" s="73"/>
      <c r="J135" s="255"/>
      <c r="K135" t="str">
        <f>IF(E135="","",'OPĆI DIO'!$C$1)</f>
        <v/>
      </c>
      <c r="L135" t="str">
        <f t="shared" si="15"/>
        <v/>
      </c>
      <c r="M135" t="str">
        <f t="shared" si="16"/>
        <v/>
      </c>
    </row>
    <row r="136" spans="1:13">
      <c r="A136" s="35" t="str">
        <f>IF(E136="","",VLOOKUP('OPĆI DIO'!$C$1,'OPĆI DIO'!$N$4:$W$137,10,FALSE))</f>
        <v/>
      </c>
      <c r="B136" s="35" t="str">
        <f>IF(E136="","",VLOOKUP('OPĆI DIO'!$C$1,'OPĆI DIO'!$N$4:$W$137,9,FALSE))</f>
        <v/>
      </c>
      <c r="C136" s="75" t="str">
        <f t="shared" si="17"/>
        <v/>
      </c>
      <c r="D136" s="34" t="str">
        <f t="shared" si="18"/>
        <v/>
      </c>
      <c r="E136" s="42"/>
      <c r="F136" s="78" t="str">
        <f t="shared" si="19"/>
        <v/>
      </c>
      <c r="G136" s="73"/>
      <c r="H136" s="73"/>
      <c r="I136" s="73"/>
      <c r="J136" s="255"/>
      <c r="K136" t="str">
        <f>IF(E136="","",'OPĆI DIO'!$C$1)</f>
        <v/>
      </c>
      <c r="L136" t="str">
        <f t="shared" si="15"/>
        <v/>
      </c>
      <c r="M136" t="str">
        <f t="shared" si="16"/>
        <v/>
      </c>
    </row>
    <row r="137" spans="1:13">
      <c r="A137" s="35" t="str">
        <f>IF(E137="","",VLOOKUP('OPĆI DIO'!$C$1,'OPĆI DIO'!$N$4:$W$137,10,FALSE))</f>
        <v/>
      </c>
      <c r="B137" s="35" t="str">
        <f>IF(E137="","",VLOOKUP('OPĆI DIO'!$C$1,'OPĆI DIO'!$N$4:$W$137,9,FALSE))</f>
        <v/>
      </c>
      <c r="C137" s="75" t="str">
        <f t="shared" si="17"/>
        <v/>
      </c>
      <c r="D137" s="34" t="str">
        <f t="shared" si="18"/>
        <v/>
      </c>
      <c r="E137" s="42"/>
      <c r="F137" s="78" t="str">
        <f t="shared" si="19"/>
        <v/>
      </c>
      <c r="G137" s="73"/>
      <c r="H137" s="73"/>
      <c r="I137" s="73"/>
      <c r="J137" s="255"/>
      <c r="K137" t="str">
        <f>IF(E137="","",'OPĆI DIO'!$C$1)</f>
        <v/>
      </c>
      <c r="L137" t="str">
        <f t="shared" si="15"/>
        <v/>
      </c>
      <c r="M137" t="str">
        <f t="shared" si="16"/>
        <v/>
      </c>
    </row>
    <row r="138" spans="1:13">
      <c r="A138" s="35" t="str">
        <f>IF(E138="","",VLOOKUP('OPĆI DIO'!$C$1,'OPĆI DIO'!$N$4:$W$137,10,FALSE))</f>
        <v/>
      </c>
      <c r="B138" s="35" t="str">
        <f>IF(E138="","",VLOOKUP('OPĆI DIO'!$C$1,'OPĆI DIO'!$N$4:$W$137,9,FALSE))</f>
        <v/>
      </c>
      <c r="C138" s="75" t="str">
        <f t="shared" si="17"/>
        <v/>
      </c>
      <c r="D138" s="34" t="str">
        <f t="shared" si="18"/>
        <v/>
      </c>
      <c r="E138" s="42"/>
      <c r="F138" s="78" t="str">
        <f t="shared" si="19"/>
        <v/>
      </c>
      <c r="G138" s="73"/>
      <c r="H138" s="73"/>
      <c r="I138" s="73"/>
      <c r="J138" s="255"/>
      <c r="K138" t="str">
        <f>IF(E138="","",'OPĆI DIO'!$C$1)</f>
        <v/>
      </c>
      <c r="L138" t="str">
        <f t="shared" si="15"/>
        <v/>
      </c>
      <c r="M138" t="str">
        <f t="shared" si="16"/>
        <v/>
      </c>
    </row>
    <row r="139" spans="1:13">
      <c r="A139" s="35" t="str">
        <f>IF(E139="","",VLOOKUP('OPĆI DIO'!$C$1,'OPĆI DIO'!$N$4:$W$137,10,FALSE))</f>
        <v/>
      </c>
      <c r="B139" s="35" t="str">
        <f>IF(E139="","",VLOOKUP('OPĆI DIO'!$C$1,'OPĆI DIO'!$N$4:$W$137,9,FALSE))</f>
        <v/>
      </c>
      <c r="C139" s="75" t="str">
        <f t="shared" si="17"/>
        <v/>
      </c>
      <c r="D139" s="34" t="str">
        <f t="shared" si="18"/>
        <v/>
      </c>
      <c r="E139" s="42"/>
      <c r="F139" s="78" t="str">
        <f t="shared" si="19"/>
        <v/>
      </c>
      <c r="G139" s="73"/>
      <c r="H139" s="73"/>
      <c r="I139" s="73"/>
      <c r="J139" s="255"/>
      <c r="K139" t="str">
        <f>IF(E139="","",'OPĆI DIO'!$C$1)</f>
        <v/>
      </c>
      <c r="L139" t="str">
        <f t="shared" si="15"/>
        <v/>
      </c>
      <c r="M139" t="str">
        <f t="shared" si="16"/>
        <v/>
      </c>
    </row>
    <row r="140" spans="1:13">
      <c r="A140" s="35" t="str">
        <f>IF(E140="","",VLOOKUP('OPĆI DIO'!$C$1,'OPĆI DIO'!$N$4:$W$137,10,FALSE))</f>
        <v/>
      </c>
      <c r="B140" s="35" t="str">
        <f>IF(E140="","",VLOOKUP('OPĆI DIO'!$C$1,'OPĆI DIO'!$N$4:$W$137,9,FALSE))</f>
        <v/>
      </c>
      <c r="C140" s="75" t="str">
        <f t="shared" si="17"/>
        <v/>
      </c>
      <c r="D140" s="34" t="str">
        <f t="shared" si="18"/>
        <v/>
      </c>
      <c r="E140" s="42"/>
      <c r="F140" s="78" t="str">
        <f t="shared" si="19"/>
        <v/>
      </c>
      <c r="G140" s="73"/>
      <c r="H140" s="73"/>
      <c r="I140" s="73"/>
      <c r="J140" s="255"/>
      <c r="K140" t="str">
        <f>IF(E140="","",'OPĆI DIO'!$C$1)</f>
        <v/>
      </c>
      <c r="L140" t="str">
        <f t="shared" si="15"/>
        <v/>
      </c>
      <c r="M140" t="str">
        <f t="shared" si="16"/>
        <v/>
      </c>
    </row>
    <row r="141" spans="1:13">
      <c r="A141" s="35" t="str">
        <f>IF(E141="","",VLOOKUP('OPĆI DIO'!$C$1,'OPĆI DIO'!$N$4:$W$137,10,FALSE))</f>
        <v/>
      </c>
      <c r="B141" s="35" t="str">
        <f>IF(E141="","",VLOOKUP('OPĆI DIO'!$C$1,'OPĆI DIO'!$N$4:$W$137,9,FALSE))</f>
        <v/>
      </c>
      <c r="C141" s="75" t="str">
        <f t="shared" si="17"/>
        <v/>
      </c>
      <c r="D141" s="34" t="str">
        <f t="shared" si="18"/>
        <v/>
      </c>
      <c r="E141" s="42"/>
      <c r="F141" s="78" t="str">
        <f t="shared" si="19"/>
        <v/>
      </c>
      <c r="G141" s="73"/>
      <c r="H141" s="73"/>
      <c r="I141" s="73"/>
      <c r="J141" s="255"/>
      <c r="K141" t="str">
        <f>IF(E141="","",'OPĆI DIO'!$C$1)</f>
        <v/>
      </c>
      <c r="L141" t="str">
        <f t="shared" si="15"/>
        <v/>
      </c>
      <c r="M141" t="str">
        <f t="shared" si="16"/>
        <v/>
      </c>
    </row>
    <row r="142" spans="1:13">
      <c r="A142" s="35" t="str">
        <f>IF(E142="","",VLOOKUP('OPĆI DIO'!$C$1,'OPĆI DIO'!$N$4:$W$137,10,FALSE))</f>
        <v/>
      </c>
      <c r="B142" s="35" t="str">
        <f>IF(E142="","",VLOOKUP('OPĆI DIO'!$C$1,'OPĆI DIO'!$N$4:$W$137,9,FALSE))</f>
        <v/>
      </c>
      <c r="C142" s="75" t="str">
        <f t="shared" si="17"/>
        <v/>
      </c>
      <c r="D142" s="34" t="str">
        <f t="shared" si="18"/>
        <v/>
      </c>
      <c r="E142" s="42"/>
      <c r="F142" s="78" t="str">
        <f t="shared" si="19"/>
        <v/>
      </c>
      <c r="G142" s="73"/>
      <c r="H142" s="73"/>
      <c r="I142" s="73"/>
      <c r="J142" s="255"/>
      <c r="K142" t="str">
        <f>IF(E142="","",'OPĆI DIO'!$C$1)</f>
        <v/>
      </c>
      <c r="L142" t="str">
        <f t="shared" si="15"/>
        <v/>
      </c>
      <c r="M142" t="str">
        <f t="shared" si="16"/>
        <v/>
      </c>
    </row>
    <row r="143" spans="1:13">
      <c r="A143" s="35" t="str">
        <f>IF(E143="","",VLOOKUP('OPĆI DIO'!$C$1,'OPĆI DIO'!$N$4:$W$137,10,FALSE))</f>
        <v/>
      </c>
      <c r="B143" s="35" t="str">
        <f>IF(E143="","",VLOOKUP('OPĆI DIO'!$C$1,'OPĆI DIO'!$N$4:$W$137,9,FALSE))</f>
        <v/>
      </c>
      <c r="C143" s="75" t="str">
        <f t="shared" si="17"/>
        <v/>
      </c>
      <c r="D143" s="34" t="str">
        <f t="shared" si="18"/>
        <v/>
      </c>
      <c r="E143" s="42"/>
      <c r="F143" s="78" t="str">
        <f t="shared" si="19"/>
        <v/>
      </c>
      <c r="G143" s="73"/>
      <c r="H143" s="73"/>
      <c r="I143" s="73"/>
      <c r="J143" s="255"/>
      <c r="K143" t="str">
        <f>IF(E143="","",'OPĆI DIO'!$C$1)</f>
        <v/>
      </c>
      <c r="L143" t="str">
        <f t="shared" si="15"/>
        <v/>
      </c>
      <c r="M143" t="str">
        <f t="shared" si="16"/>
        <v/>
      </c>
    </row>
    <row r="144" spans="1:13">
      <c r="A144" s="35" t="str">
        <f>IF(E144="","",VLOOKUP('OPĆI DIO'!$C$1,'OPĆI DIO'!$N$4:$W$137,10,FALSE))</f>
        <v/>
      </c>
      <c r="B144" s="35" t="str">
        <f>IF(E144="","",VLOOKUP('OPĆI DIO'!$C$1,'OPĆI DIO'!$N$4:$W$137,9,FALSE))</f>
        <v/>
      </c>
      <c r="C144" s="75" t="str">
        <f t="shared" si="17"/>
        <v/>
      </c>
      <c r="D144" s="34" t="str">
        <f t="shared" si="18"/>
        <v/>
      </c>
      <c r="E144" s="42"/>
      <c r="F144" s="78" t="str">
        <f t="shared" si="19"/>
        <v/>
      </c>
      <c r="G144" s="73"/>
      <c r="H144" s="73"/>
      <c r="I144" s="73"/>
      <c r="J144" s="255"/>
      <c r="K144" t="str">
        <f>IF(E144="","",'OPĆI DIO'!$C$1)</f>
        <v/>
      </c>
      <c r="L144" t="str">
        <f t="shared" si="15"/>
        <v/>
      </c>
      <c r="M144" t="str">
        <f t="shared" si="16"/>
        <v/>
      </c>
    </row>
    <row r="145" spans="1:13">
      <c r="A145" s="35" t="str">
        <f>IF(E145="","",VLOOKUP('OPĆI DIO'!$C$1,'OPĆI DIO'!$N$4:$W$137,10,FALSE))</f>
        <v/>
      </c>
      <c r="B145" s="35" t="str">
        <f>IF(E145="","",VLOOKUP('OPĆI DIO'!$C$1,'OPĆI DIO'!$N$4:$W$137,9,FALSE))</f>
        <v/>
      </c>
      <c r="C145" s="75" t="str">
        <f t="shared" si="17"/>
        <v/>
      </c>
      <c r="D145" s="34" t="str">
        <f t="shared" si="18"/>
        <v/>
      </c>
      <c r="E145" s="42"/>
      <c r="F145" s="78" t="str">
        <f t="shared" si="19"/>
        <v/>
      </c>
      <c r="G145" s="73"/>
      <c r="H145" s="73"/>
      <c r="I145" s="73"/>
      <c r="J145" s="255"/>
      <c r="K145" t="str">
        <f>IF(E145="","",'OPĆI DIO'!$C$1)</f>
        <v/>
      </c>
      <c r="L145" t="str">
        <f t="shared" si="15"/>
        <v/>
      </c>
      <c r="M145" t="str">
        <f t="shared" si="16"/>
        <v/>
      </c>
    </row>
    <row r="146" spans="1:13">
      <c r="A146" s="35" t="str">
        <f>IF(E146="","",VLOOKUP('OPĆI DIO'!$C$1,'OPĆI DIO'!$N$4:$W$137,10,FALSE))</f>
        <v/>
      </c>
      <c r="B146" s="35" t="str">
        <f>IF(E146="","",VLOOKUP('OPĆI DIO'!$C$1,'OPĆI DIO'!$N$4:$W$137,9,FALSE))</f>
        <v/>
      </c>
      <c r="C146" s="75" t="str">
        <f t="shared" si="17"/>
        <v/>
      </c>
      <c r="D146" s="34" t="str">
        <f t="shared" si="18"/>
        <v/>
      </c>
      <c r="E146" s="42"/>
      <c r="F146" s="78" t="str">
        <f t="shared" si="19"/>
        <v/>
      </c>
      <c r="G146" s="73"/>
      <c r="H146" s="73"/>
      <c r="I146" s="73"/>
      <c r="J146" s="255"/>
      <c r="K146" t="str">
        <f>IF(E146="","",'OPĆI DIO'!$C$1)</f>
        <v/>
      </c>
      <c r="L146" t="str">
        <f t="shared" si="15"/>
        <v/>
      </c>
      <c r="M146" t="str">
        <f t="shared" si="16"/>
        <v/>
      </c>
    </row>
    <row r="147" spans="1:13">
      <c r="A147" s="35" t="str">
        <f>IF(E147="","",VLOOKUP('OPĆI DIO'!$C$1,'OPĆI DIO'!$N$4:$W$137,10,FALSE))</f>
        <v/>
      </c>
      <c r="B147" s="35" t="str">
        <f>IF(E147="","",VLOOKUP('OPĆI DIO'!$C$1,'OPĆI DIO'!$N$4:$W$137,9,FALSE))</f>
        <v/>
      </c>
      <c r="C147" s="75" t="str">
        <f t="shared" si="17"/>
        <v/>
      </c>
      <c r="D147" s="34" t="str">
        <f t="shared" si="18"/>
        <v/>
      </c>
      <c r="E147" s="42"/>
      <c r="F147" s="78" t="str">
        <f t="shared" si="19"/>
        <v/>
      </c>
      <c r="G147" s="73"/>
      <c r="H147" s="73"/>
      <c r="I147" s="73"/>
      <c r="J147" s="255"/>
      <c r="K147" t="str">
        <f>IF(E147="","",'OPĆI DIO'!$C$1)</f>
        <v/>
      </c>
      <c r="L147" t="str">
        <f t="shared" si="15"/>
        <v/>
      </c>
      <c r="M147" t="str">
        <f t="shared" si="16"/>
        <v/>
      </c>
    </row>
    <row r="148" spans="1:13">
      <c r="A148" s="35" t="str">
        <f>IF(E148="","",VLOOKUP('OPĆI DIO'!$C$1,'OPĆI DIO'!$N$4:$W$137,10,FALSE))</f>
        <v/>
      </c>
      <c r="B148" s="35" t="str">
        <f>IF(E148="","",VLOOKUP('OPĆI DIO'!$C$1,'OPĆI DIO'!$N$4:$W$137,9,FALSE))</f>
        <v/>
      </c>
      <c r="C148" s="75" t="str">
        <f t="shared" si="17"/>
        <v/>
      </c>
      <c r="D148" s="34" t="str">
        <f t="shared" si="18"/>
        <v/>
      </c>
      <c r="E148" s="42"/>
      <c r="F148" s="78" t="str">
        <f t="shared" si="19"/>
        <v/>
      </c>
      <c r="G148" s="73"/>
      <c r="H148" s="73"/>
      <c r="I148" s="73"/>
      <c r="J148" s="255"/>
      <c r="K148" t="str">
        <f>IF(E148="","",'OPĆI DIO'!$C$1)</f>
        <v/>
      </c>
      <c r="L148" t="str">
        <f t="shared" si="15"/>
        <v/>
      </c>
      <c r="M148" t="str">
        <f t="shared" si="16"/>
        <v/>
      </c>
    </row>
    <row r="149" spans="1:13">
      <c r="A149" s="35" t="str">
        <f>IF(E149="","",VLOOKUP('OPĆI DIO'!$C$1,'OPĆI DIO'!$N$4:$W$137,10,FALSE))</f>
        <v/>
      </c>
      <c r="B149" s="35" t="str">
        <f>IF(E149="","",VLOOKUP('OPĆI DIO'!$C$1,'OPĆI DIO'!$N$4:$W$137,9,FALSE))</f>
        <v/>
      </c>
      <c r="C149" s="75" t="str">
        <f t="shared" si="17"/>
        <v/>
      </c>
      <c r="D149" s="34" t="str">
        <f t="shared" si="18"/>
        <v/>
      </c>
      <c r="E149" s="42"/>
      <c r="F149" s="78" t="str">
        <f t="shared" si="19"/>
        <v/>
      </c>
      <c r="G149" s="73"/>
      <c r="H149" s="73"/>
      <c r="I149" s="73"/>
      <c r="J149" s="255"/>
      <c r="K149" t="str">
        <f>IF(E149="","",'OPĆI DIO'!$C$1)</f>
        <v/>
      </c>
      <c r="L149" t="str">
        <f t="shared" si="15"/>
        <v/>
      </c>
      <c r="M149" t="str">
        <f t="shared" si="16"/>
        <v/>
      </c>
    </row>
    <row r="150" spans="1:13">
      <c r="A150" s="35" t="str">
        <f>IF(E150="","",VLOOKUP('OPĆI DIO'!$C$1,'OPĆI DIO'!$N$4:$W$137,10,FALSE))</f>
        <v/>
      </c>
      <c r="B150" s="35" t="str">
        <f>IF(E150="","",VLOOKUP('OPĆI DIO'!$C$1,'OPĆI DIO'!$N$4:$W$137,9,FALSE))</f>
        <v/>
      </c>
      <c r="C150" s="75" t="str">
        <f t="shared" si="17"/>
        <v/>
      </c>
      <c r="D150" s="34" t="str">
        <f t="shared" si="18"/>
        <v/>
      </c>
      <c r="E150" s="42"/>
      <c r="F150" s="78" t="str">
        <f t="shared" si="19"/>
        <v/>
      </c>
      <c r="G150" s="73"/>
      <c r="H150" s="73"/>
      <c r="I150" s="73"/>
      <c r="J150" s="255"/>
      <c r="K150" t="str">
        <f>IF(E150="","",'OPĆI DIO'!$C$1)</f>
        <v/>
      </c>
      <c r="L150" t="str">
        <f t="shared" si="15"/>
        <v/>
      </c>
      <c r="M150" t="str">
        <f t="shared" si="16"/>
        <v/>
      </c>
    </row>
    <row r="151" spans="1:13">
      <c r="A151" s="35" t="str">
        <f>IF(E151="","",VLOOKUP('OPĆI DIO'!$C$1,'OPĆI DIO'!$N$4:$W$137,10,FALSE))</f>
        <v/>
      </c>
      <c r="B151" s="35" t="str">
        <f>IF(E151="","",VLOOKUP('OPĆI DIO'!$C$1,'OPĆI DIO'!$N$4:$W$137,9,FALSE))</f>
        <v/>
      </c>
      <c r="C151" s="75" t="str">
        <f t="shared" si="17"/>
        <v/>
      </c>
      <c r="D151" s="34" t="str">
        <f t="shared" si="18"/>
        <v/>
      </c>
      <c r="E151" s="42"/>
      <c r="F151" s="78" t="str">
        <f t="shared" si="19"/>
        <v/>
      </c>
      <c r="G151" s="73"/>
      <c r="H151" s="73"/>
      <c r="I151" s="73"/>
      <c r="J151" s="255"/>
      <c r="K151" t="str">
        <f>IF(E151="","",'OPĆI DIO'!$C$1)</f>
        <v/>
      </c>
      <c r="L151" t="str">
        <f t="shared" si="15"/>
        <v/>
      </c>
      <c r="M151" t="str">
        <f t="shared" si="16"/>
        <v/>
      </c>
    </row>
    <row r="152" spans="1:13">
      <c r="A152" s="35" t="str">
        <f>IF(E152="","",VLOOKUP('OPĆI DIO'!$C$1,'OPĆI DIO'!$N$4:$W$137,10,FALSE))</f>
        <v/>
      </c>
      <c r="B152" s="35" t="str">
        <f>IF(E152="","",VLOOKUP('OPĆI DIO'!$C$1,'OPĆI DIO'!$N$4:$W$137,9,FALSE))</f>
        <v/>
      </c>
      <c r="C152" s="75" t="str">
        <f t="shared" si="17"/>
        <v/>
      </c>
      <c r="D152" s="34" t="str">
        <f t="shared" si="18"/>
        <v/>
      </c>
      <c r="E152" s="42"/>
      <c r="F152" s="78" t="str">
        <f t="shared" si="19"/>
        <v/>
      </c>
      <c r="G152" s="73"/>
      <c r="H152" s="73"/>
      <c r="I152" s="73"/>
      <c r="J152" s="255"/>
      <c r="K152" t="str">
        <f>IF(E152="","",'OPĆI DIO'!$C$1)</f>
        <v/>
      </c>
      <c r="L152" t="str">
        <f t="shared" si="15"/>
        <v/>
      </c>
      <c r="M152" t="str">
        <f t="shared" si="16"/>
        <v/>
      </c>
    </row>
    <row r="153" spans="1:13">
      <c r="A153" s="35" t="str">
        <f>IF(E153="","",VLOOKUP('OPĆI DIO'!$C$1,'OPĆI DIO'!$N$4:$W$137,10,FALSE))</f>
        <v/>
      </c>
      <c r="B153" s="35" t="str">
        <f>IF(E153="","",VLOOKUP('OPĆI DIO'!$C$1,'OPĆI DIO'!$N$4:$W$137,9,FALSE))</f>
        <v/>
      </c>
      <c r="C153" s="75" t="str">
        <f t="shared" si="17"/>
        <v/>
      </c>
      <c r="D153" s="34" t="str">
        <f t="shared" si="18"/>
        <v/>
      </c>
      <c r="E153" s="42"/>
      <c r="F153" s="78" t="str">
        <f t="shared" si="19"/>
        <v/>
      </c>
      <c r="G153" s="73"/>
      <c r="H153" s="73"/>
      <c r="I153" s="73"/>
      <c r="J153" s="255"/>
      <c r="K153" t="str">
        <f>IF(E153="","",'OPĆI DIO'!$C$1)</f>
        <v/>
      </c>
      <c r="L153" t="str">
        <f t="shared" si="15"/>
        <v/>
      </c>
      <c r="M153" t="str">
        <f t="shared" si="16"/>
        <v/>
      </c>
    </row>
    <row r="154" spans="1:13">
      <c r="A154" s="35" t="str">
        <f>IF(E154="","",VLOOKUP('OPĆI DIO'!$C$1,'OPĆI DIO'!$N$4:$W$137,10,FALSE))</f>
        <v/>
      </c>
      <c r="B154" s="35" t="str">
        <f>IF(E154="","",VLOOKUP('OPĆI DIO'!$C$1,'OPĆI DIO'!$N$4:$W$137,9,FALSE))</f>
        <v/>
      </c>
      <c r="C154" s="75" t="str">
        <f t="shared" si="17"/>
        <v/>
      </c>
      <c r="D154" s="34" t="str">
        <f t="shared" si="18"/>
        <v/>
      </c>
      <c r="E154" s="42"/>
      <c r="F154" s="78" t="str">
        <f t="shared" si="19"/>
        <v/>
      </c>
      <c r="G154" s="73"/>
      <c r="H154" s="73"/>
      <c r="I154" s="73"/>
      <c r="J154" s="255"/>
      <c r="K154" t="str">
        <f>IF(E154="","",'OPĆI DIO'!$C$1)</f>
        <v/>
      </c>
      <c r="L154" t="str">
        <f t="shared" si="15"/>
        <v/>
      </c>
      <c r="M154" t="str">
        <f t="shared" si="16"/>
        <v/>
      </c>
    </row>
    <row r="155" spans="1:13">
      <c r="A155" s="35" t="str">
        <f>IF(E155="","",VLOOKUP('OPĆI DIO'!$C$1,'OPĆI DIO'!$N$4:$W$137,10,FALSE))</f>
        <v/>
      </c>
      <c r="B155" s="35" t="str">
        <f>IF(E155="","",VLOOKUP('OPĆI DIO'!$C$1,'OPĆI DIO'!$N$4:$W$137,9,FALSE))</f>
        <v/>
      </c>
      <c r="C155" s="75" t="str">
        <f t="shared" si="17"/>
        <v/>
      </c>
      <c r="D155" s="34" t="str">
        <f t="shared" si="18"/>
        <v/>
      </c>
      <c r="E155" s="42"/>
      <c r="F155" s="78" t="str">
        <f t="shared" si="19"/>
        <v/>
      </c>
      <c r="G155" s="73"/>
      <c r="H155" s="73"/>
      <c r="I155" s="73"/>
      <c r="J155" s="255"/>
      <c r="K155" t="str">
        <f>IF(E155="","",'OPĆI DIO'!$C$1)</f>
        <v/>
      </c>
      <c r="L155" t="str">
        <f t="shared" si="15"/>
        <v/>
      </c>
      <c r="M155" t="str">
        <f t="shared" si="16"/>
        <v/>
      </c>
    </row>
    <row r="156" spans="1:13">
      <c r="A156" s="35" t="str">
        <f>IF(E156="","",VLOOKUP('OPĆI DIO'!$C$1,'OPĆI DIO'!$N$4:$W$137,10,FALSE))</f>
        <v/>
      </c>
      <c r="B156" s="35" t="str">
        <f>IF(E156="","",VLOOKUP('OPĆI DIO'!$C$1,'OPĆI DIO'!$N$4:$W$137,9,FALSE))</f>
        <v/>
      </c>
      <c r="C156" s="75" t="str">
        <f t="shared" si="17"/>
        <v/>
      </c>
      <c r="D156" s="34" t="str">
        <f t="shared" si="18"/>
        <v/>
      </c>
      <c r="E156" s="42"/>
      <c r="F156" s="78" t="str">
        <f t="shared" si="19"/>
        <v/>
      </c>
      <c r="G156" s="73"/>
      <c r="H156" s="73"/>
      <c r="I156" s="73"/>
      <c r="J156" s="255"/>
      <c r="K156" t="str">
        <f>IF(E156="","",'OPĆI DIO'!$C$1)</f>
        <v/>
      </c>
      <c r="L156" t="str">
        <f t="shared" si="15"/>
        <v/>
      </c>
      <c r="M156" t="str">
        <f t="shared" si="16"/>
        <v/>
      </c>
    </row>
    <row r="157" spans="1:13">
      <c r="A157" s="35" t="str">
        <f>IF(E157="","",VLOOKUP('OPĆI DIO'!$C$1,'OPĆI DIO'!$N$4:$W$137,10,FALSE))</f>
        <v/>
      </c>
      <c r="B157" s="35" t="str">
        <f>IF(E157="","",VLOOKUP('OPĆI DIO'!$C$1,'OPĆI DIO'!$N$4:$W$137,9,FALSE))</f>
        <v/>
      </c>
      <c r="C157" s="75" t="str">
        <f t="shared" si="17"/>
        <v/>
      </c>
      <c r="D157" s="34" t="str">
        <f t="shared" si="18"/>
        <v/>
      </c>
      <c r="E157" s="42"/>
      <c r="F157" s="78" t="str">
        <f t="shared" si="19"/>
        <v/>
      </c>
      <c r="G157" s="73"/>
      <c r="H157" s="73"/>
      <c r="I157" s="73"/>
      <c r="J157" s="255"/>
      <c r="K157" t="str">
        <f>IF(E157="","",'OPĆI DIO'!$C$1)</f>
        <v/>
      </c>
      <c r="L157" t="str">
        <f t="shared" si="15"/>
        <v/>
      </c>
      <c r="M157" t="str">
        <f t="shared" si="16"/>
        <v/>
      </c>
    </row>
    <row r="158" spans="1:13">
      <c r="A158" s="35" t="str">
        <f>IF(E158="","",VLOOKUP('OPĆI DIO'!$C$1,'OPĆI DIO'!$N$4:$W$137,10,FALSE))</f>
        <v/>
      </c>
      <c r="B158" s="35" t="str">
        <f>IF(E158="","",VLOOKUP('OPĆI DIO'!$C$1,'OPĆI DIO'!$N$4:$W$137,9,FALSE))</f>
        <v/>
      </c>
      <c r="C158" s="75" t="str">
        <f t="shared" si="17"/>
        <v/>
      </c>
      <c r="D158" s="34" t="str">
        <f t="shared" si="18"/>
        <v/>
      </c>
      <c r="E158" s="42"/>
      <c r="F158" s="78" t="str">
        <f t="shared" si="19"/>
        <v/>
      </c>
      <c r="G158" s="73"/>
      <c r="H158" s="73"/>
      <c r="I158" s="73"/>
      <c r="J158" s="255"/>
      <c r="K158" t="str">
        <f>IF(E158="","",'OPĆI DIO'!$C$1)</f>
        <v/>
      </c>
      <c r="L158" t="str">
        <f t="shared" si="15"/>
        <v/>
      </c>
      <c r="M158" t="str">
        <f t="shared" si="16"/>
        <v/>
      </c>
    </row>
    <row r="159" spans="1:13">
      <c r="A159" s="35" t="str">
        <f>IF(E159="","",VLOOKUP('OPĆI DIO'!$C$1,'OPĆI DIO'!$N$4:$W$137,10,FALSE))</f>
        <v/>
      </c>
      <c r="B159" s="35" t="str">
        <f>IF(E159="","",VLOOKUP('OPĆI DIO'!$C$1,'OPĆI DIO'!$N$4:$W$137,9,FALSE))</f>
        <v/>
      </c>
      <c r="C159" s="75" t="str">
        <f t="shared" si="17"/>
        <v/>
      </c>
      <c r="D159" s="34" t="str">
        <f t="shared" si="18"/>
        <v/>
      </c>
      <c r="E159" s="42"/>
      <c r="F159" s="78" t="str">
        <f t="shared" si="19"/>
        <v/>
      </c>
      <c r="G159" s="73"/>
      <c r="H159" s="73"/>
      <c r="I159" s="73"/>
      <c r="J159" s="255"/>
      <c r="K159" t="str">
        <f>IF(E159="","",'OPĆI DIO'!$C$1)</f>
        <v/>
      </c>
      <c r="L159" t="str">
        <f t="shared" si="15"/>
        <v/>
      </c>
      <c r="M159" t="str">
        <f t="shared" si="16"/>
        <v/>
      </c>
    </row>
    <row r="160" spans="1:13">
      <c r="A160" s="35" t="str">
        <f>IF(E160="","",VLOOKUP('OPĆI DIO'!$C$1,'OPĆI DIO'!$N$4:$W$137,10,FALSE))</f>
        <v/>
      </c>
      <c r="B160" s="35" t="str">
        <f>IF(E160="","",VLOOKUP('OPĆI DIO'!$C$1,'OPĆI DIO'!$N$4:$W$137,9,FALSE))</f>
        <v/>
      </c>
      <c r="C160" s="75" t="str">
        <f t="shared" si="17"/>
        <v/>
      </c>
      <c r="D160" s="34" t="str">
        <f t="shared" si="18"/>
        <v/>
      </c>
      <c r="E160" s="42"/>
      <c r="F160" s="78" t="str">
        <f t="shared" si="19"/>
        <v/>
      </c>
      <c r="G160" s="73"/>
      <c r="H160" s="73"/>
      <c r="I160" s="73"/>
      <c r="J160" s="255"/>
      <c r="K160" t="str">
        <f>IF(E160="","",'OPĆI DIO'!$C$1)</f>
        <v/>
      </c>
      <c r="L160" t="str">
        <f t="shared" si="15"/>
        <v/>
      </c>
      <c r="M160" t="str">
        <f t="shared" si="16"/>
        <v/>
      </c>
    </row>
    <row r="161" spans="1:13">
      <c r="A161" s="35" t="str">
        <f>IF(E161="","",VLOOKUP('OPĆI DIO'!$C$1,'OPĆI DIO'!$N$4:$W$137,10,FALSE))</f>
        <v/>
      </c>
      <c r="B161" s="35" t="str">
        <f>IF(E161="","",VLOOKUP('OPĆI DIO'!$C$1,'OPĆI DIO'!$N$4:$W$137,9,FALSE))</f>
        <v/>
      </c>
      <c r="C161" s="75" t="str">
        <f t="shared" si="17"/>
        <v/>
      </c>
      <c r="D161" s="34" t="str">
        <f t="shared" si="18"/>
        <v/>
      </c>
      <c r="E161" s="42"/>
      <c r="F161" s="78" t="str">
        <f t="shared" si="19"/>
        <v/>
      </c>
      <c r="G161" s="73"/>
      <c r="H161" s="73"/>
      <c r="I161" s="73"/>
      <c r="J161" s="255"/>
      <c r="K161" t="str">
        <f>IF(E161="","",'OPĆI DIO'!$C$1)</f>
        <v/>
      </c>
      <c r="L161" t="str">
        <f t="shared" si="15"/>
        <v/>
      </c>
      <c r="M161" t="str">
        <f t="shared" si="16"/>
        <v/>
      </c>
    </row>
    <row r="162" spans="1:13">
      <c r="A162" s="35" t="str">
        <f>IF(E162="","",VLOOKUP('OPĆI DIO'!$C$1,'OPĆI DIO'!$N$4:$W$137,10,FALSE))</f>
        <v/>
      </c>
      <c r="B162" s="35" t="str">
        <f>IF(E162="","",VLOOKUP('OPĆI DIO'!$C$1,'OPĆI DIO'!$N$4:$W$137,9,FALSE))</f>
        <v/>
      </c>
      <c r="C162" s="75" t="str">
        <f t="shared" si="17"/>
        <v/>
      </c>
      <c r="D162" s="34" t="str">
        <f t="shared" si="18"/>
        <v/>
      </c>
      <c r="E162" s="42"/>
      <c r="F162" s="78" t="str">
        <f t="shared" si="19"/>
        <v/>
      </c>
      <c r="G162" s="73"/>
      <c r="H162" s="73"/>
      <c r="I162" s="73"/>
      <c r="J162" s="255"/>
      <c r="K162" t="str">
        <f>IF(E162="","",'OPĆI DIO'!$C$1)</f>
        <v/>
      </c>
      <c r="L162" t="str">
        <f t="shared" si="15"/>
        <v/>
      </c>
      <c r="M162" t="str">
        <f t="shared" si="16"/>
        <v/>
      </c>
    </row>
    <row r="163" spans="1:13">
      <c r="A163" s="35" t="str">
        <f>IF(E163="","",VLOOKUP('OPĆI DIO'!$C$1,'OPĆI DIO'!$N$4:$W$137,10,FALSE))</f>
        <v/>
      </c>
      <c r="B163" s="35" t="str">
        <f>IF(E163="","",VLOOKUP('OPĆI DIO'!$C$1,'OPĆI DIO'!$N$4:$W$137,9,FALSE))</f>
        <v/>
      </c>
      <c r="C163" s="75" t="str">
        <f t="shared" si="17"/>
        <v/>
      </c>
      <c r="D163" s="34" t="str">
        <f t="shared" si="18"/>
        <v/>
      </c>
      <c r="E163" s="42"/>
      <c r="F163" s="78" t="str">
        <f t="shared" si="19"/>
        <v/>
      </c>
      <c r="G163" s="73"/>
      <c r="H163" s="73"/>
      <c r="I163" s="73"/>
      <c r="J163" s="255"/>
      <c r="K163" t="str">
        <f>IF(E163="","",'OPĆI DIO'!$C$1)</f>
        <v/>
      </c>
      <c r="L163" t="str">
        <f t="shared" si="15"/>
        <v/>
      </c>
      <c r="M163" t="str">
        <f t="shared" si="16"/>
        <v/>
      </c>
    </row>
    <row r="164" spans="1:13">
      <c r="A164" s="35" t="str">
        <f>IF(E164="","",VLOOKUP('OPĆI DIO'!$C$1,'OPĆI DIO'!$N$4:$W$137,10,FALSE))</f>
        <v/>
      </c>
      <c r="B164" s="35" t="str">
        <f>IF(E164="","",VLOOKUP('OPĆI DIO'!$C$1,'OPĆI DIO'!$N$4:$W$137,9,FALSE))</f>
        <v/>
      </c>
      <c r="C164" s="75" t="str">
        <f t="shared" si="17"/>
        <v/>
      </c>
      <c r="D164" s="34" t="str">
        <f t="shared" si="18"/>
        <v/>
      </c>
      <c r="E164" s="42"/>
      <c r="F164" s="78" t="str">
        <f t="shared" si="19"/>
        <v/>
      </c>
      <c r="G164" s="73"/>
      <c r="H164" s="73"/>
      <c r="I164" s="73"/>
      <c r="J164" s="255"/>
      <c r="K164" t="str">
        <f>IF(E164="","",'OPĆI DIO'!$C$1)</f>
        <v/>
      </c>
      <c r="L164" t="str">
        <f t="shared" si="15"/>
        <v/>
      </c>
      <c r="M164" t="str">
        <f t="shared" si="16"/>
        <v/>
      </c>
    </row>
    <row r="165" spans="1:13">
      <c r="A165" s="35" t="str">
        <f>IF(E165="","",VLOOKUP('OPĆI DIO'!$C$1,'OPĆI DIO'!$N$4:$W$137,10,FALSE))</f>
        <v/>
      </c>
      <c r="B165" s="35" t="str">
        <f>IF(E165="","",VLOOKUP('OPĆI DIO'!$C$1,'OPĆI DIO'!$N$4:$W$137,9,FALSE))</f>
        <v/>
      </c>
      <c r="C165" s="75" t="str">
        <f t="shared" si="17"/>
        <v/>
      </c>
      <c r="D165" s="34" t="str">
        <f t="shared" si="18"/>
        <v/>
      </c>
      <c r="E165" s="42"/>
      <c r="F165" s="78" t="str">
        <f t="shared" si="19"/>
        <v/>
      </c>
      <c r="G165" s="73"/>
      <c r="H165" s="73"/>
      <c r="I165" s="73"/>
      <c r="J165" s="255"/>
      <c r="K165" t="str">
        <f>IF(E165="","",'OPĆI DIO'!$C$1)</f>
        <v/>
      </c>
      <c r="L165" t="str">
        <f t="shared" si="15"/>
        <v/>
      </c>
      <c r="M165" t="str">
        <f t="shared" si="16"/>
        <v/>
      </c>
    </row>
    <row r="166" spans="1:13">
      <c r="A166" s="35" t="str">
        <f>IF(E166="","",VLOOKUP('OPĆI DIO'!$C$1,'OPĆI DIO'!$N$4:$W$137,10,FALSE))</f>
        <v/>
      </c>
      <c r="B166" s="35" t="str">
        <f>IF(E166="","",VLOOKUP('OPĆI DIO'!$C$1,'OPĆI DIO'!$N$4:$W$137,9,FALSE))</f>
        <v/>
      </c>
      <c r="C166" s="75" t="str">
        <f t="shared" si="17"/>
        <v/>
      </c>
      <c r="D166" s="34" t="str">
        <f t="shared" si="18"/>
        <v/>
      </c>
      <c r="E166" s="42"/>
      <c r="F166" s="78" t="str">
        <f t="shared" si="19"/>
        <v/>
      </c>
      <c r="G166" s="73"/>
      <c r="H166" s="73"/>
      <c r="I166" s="73"/>
      <c r="J166" s="255"/>
      <c r="K166" t="str">
        <f>IF(E166="","",'OPĆI DIO'!$C$1)</f>
        <v/>
      </c>
      <c r="L166" t="str">
        <f t="shared" si="15"/>
        <v/>
      </c>
      <c r="M166" t="str">
        <f t="shared" si="16"/>
        <v/>
      </c>
    </row>
    <row r="167" spans="1:13">
      <c r="A167" s="35" t="str">
        <f>IF(E167="","",VLOOKUP('OPĆI DIO'!$C$1,'OPĆI DIO'!$N$4:$W$137,10,FALSE))</f>
        <v/>
      </c>
      <c r="B167" s="35" t="str">
        <f>IF(E167="","",VLOOKUP('OPĆI DIO'!$C$1,'OPĆI DIO'!$N$4:$W$137,9,FALSE))</f>
        <v/>
      </c>
      <c r="C167" s="75" t="str">
        <f t="shared" si="17"/>
        <v/>
      </c>
      <c r="D167" s="34" t="str">
        <f t="shared" si="18"/>
        <v/>
      </c>
      <c r="E167" s="42"/>
      <c r="F167" s="78" t="str">
        <f t="shared" si="19"/>
        <v/>
      </c>
      <c r="G167" s="73"/>
      <c r="H167" s="73"/>
      <c r="I167" s="73"/>
      <c r="J167" s="255"/>
      <c r="K167" t="str">
        <f>IF(E167="","",'OPĆI DIO'!$C$1)</f>
        <v/>
      </c>
      <c r="L167" t="str">
        <f t="shared" si="15"/>
        <v/>
      </c>
      <c r="M167" t="str">
        <f t="shared" si="16"/>
        <v/>
      </c>
    </row>
    <row r="168" spans="1:13">
      <c r="A168" s="35" t="str">
        <f>IF(E168="","",VLOOKUP('OPĆI DIO'!$C$1,'OPĆI DIO'!$N$4:$W$137,10,FALSE))</f>
        <v/>
      </c>
      <c r="B168" s="35" t="str">
        <f>IF(E168="","",VLOOKUP('OPĆI DIO'!$C$1,'OPĆI DIO'!$N$4:$W$137,9,FALSE))</f>
        <v/>
      </c>
      <c r="C168" s="75" t="str">
        <f t="shared" si="17"/>
        <v/>
      </c>
      <c r="D168" s="34" t="str">
        <f t="shared" si="18"/>
        <v/>
      </c>
      <c r="E168" s="42"/>
      <c r="F168" s="78" t="str">
        <f t="shared" si="19"/>
        <v/>
      </c>
      <c r="G168" s="73"/>
      <c r="H168" s="73"/>
      <c r="I168" s="73"/>
      <c r="J168" s="255"/>
      <c r="K168" t="str">
        <f>IF(E168="","",'OPĆI DIO'!$C$1)</f>
        <v/>
      </c>
      <c r="L168" t="str">
        <f t="shared" si="15"/>
        <v/>
      </c>
      <c r="M168" t="str">
        <f t="shared" si="16"/>
        <v/>
      </c>
    </row>
    <row r="169" spans="1:13">
      <c r="A169" s="35" t="str">
        <f>IF(E169="","",VLOOKUP('OPĆI DIO'!$C$1,'OPĆI DIO'!$N$4:$W$137,10,FALSE))</f>
        <v/>
      </c>
      <c r="B169" s="35" t="str">
        <f>IF(E169="","",VLOOKUP('OPĆI DIO'!$C$1,'OPĆI DIO'!$N$4:$W$137,9,FALSE))</f>
        <v/>
      </c>
      <c r="C169" s="75" t="str">
        <f t="shared" si="17"/>
        <v/>
      </c>
      <c r="D169" s="34" t="str">
        <f t="shared" si="18"/>
        <v/>
      </c>
      <c r="E169" s="42"/>
      <c r="F169" s="78" t="str">
        <f t="shared" si="19"/>
        <v/>
      </c>
      <c r="G169" s="73"/>
      <c r="H169" s="73"/>
      <c r="I169" s="73"/>
      <c r="J169" s="255"/>
      <c r="K169" t="str">
        <f>IF(E169="","",'OPĆI DIO'!$C$1)</f>
        <v/>
      </c>
      <c r="L169" t="str">
        <f t="shared" si="15"/>
        <v/>
      </c>
      <c r="M169" t="str">
        <f t="shared" si="16"/>
        <v/>
      </c>
    </row>
    <row r="170" spans="1:13">
      <c r="A170" s="35" t="str">
        <f>IF(E170="","",VLOOKUP('OPĆI DIO'!$C$1,'OPĆI DIO'!$N$4:$W$137,10,FALSE))</f>
        <v/>
      </c>
      <c r="B170" s="35" t="str">
        <f>IF(E170="","",VLOOKUP('OPĆI DIO'!$C$1,'OPĆI DIO'!$N$4:$W$137,9,FALSE))</f>
        <v/>
      </c>
      <c r="C170" s="75" t="str">
        <f t="shared" si="17"/>
        <v/>
      </c>
      <c r="D170" s="34" t="str">
        <f t="shared" si="18"/>
        <v/>
      </c>
      <c r="E170" s="42"/>
      <c r="F170" s="78" t="str">
        <f t="shared" si="19"/>
        <v/>
      </c>
      <c r="G170" s="73"/>
      <c r="H170" s="73"/>
      <c r="I170" s="73"/>
      <c r="J170" s="255"/>
      <c r="K170" t="str">
        <f>IF(E170="","",'OPĆI DIO'!$C$1)</f>
        <v/>
      </c>
      <c r="L170" t="str">
        <f t="shared" si="15"/>
        <v/>
      </c>
      <c r="M170" t="str">
        <f t="shared" si="16"/>
        <v/>
      </c>
    </row>
    <row r="171" spans="1:13">
      <c r="A171" s="35" t="str">
        <f>IF(E171="","",VLOOKUP('OPĆI DIO'!$C$1,'OPĆI DIO'!$N$4:$W$137,10,FALSE))</f>
        <v/>
      </c>
      <c r="B171" s="35" t="str">
        <f>IF(E171="","",VLOOKUP('OPĆI DIO'!$C$1,'OPĆI DIO'!$N$4:$W$137,9,FALSE))</f>
        <v/>
      </c>
      <c r="C171" s="75" t="str">
        <f t="shared" si="17"/>
        <v/>
      </c>
      <c r="D171" s="34" t="str">
        <f t="shared" si="18"/>
        <v/>
      </c>
      <c r="E171" s="42"/>
      <c r="F171" s="78" t="str">
        <f t="shared" si="19"/>
        <v/>
      </c>
      <c r="G171" s="73"/>
      <c r="H171" s="73"/>
      <c r="I171" s="73"/>
      <c r="J171" s="255"/>
      <c r="K171" t="str">
        <f>IF(E171="","",'OPĆI DIO'!$C$1)</f>
        <v/>
      </c>
      <c r="L171" t="str">
        <f t="shared" si="15"/>
        <v/>
      </c>
      <c r="M171" t="str">
        <f t="shared" si="16"/>
        <v/>
      </c>
    </row>
    <row r="172" spans="1:13">
      <c r="A172" s="35" t="str">
        <f>IF(E172="","",VLOOKUP('OPĆI DIO'!$C$1,'OPĆI DIO'!$N$4:$W$137,10,FALSE))</f>
        <v/>
      </c>
      <c r="B172" s="35" t="str">
        <f>IF(E172="","",VLOOKUP('OPĆI DIO'!$C$1,'OPĆI DIO'!$N$4:$W$137,9,FALSE))</f>
        <v/>
      </c>
      <c r="C172" s="75" t="str">
        <f t="shared" si="17"/>
        <v/>
      </c>
      <c r="D172" s="34" t="str">
        <f t="shared" si="18"/>
        <v/>
      </c>
      <c r="E172" s="42"/>
      <c r="F172" s="78" t="str">
        <f t="shared" si="19"/>
        <v/>
      </c>
      <c r="G172" s="73"/>
      <c r="H172" s="73"/>
      <c r="I172" s="73"/>
      <c r="J172" s="255"/>
      <c r="K172" t="str">
        <f>IF(E172="","",'OPĆI DIO'!$C$1)</f>
        <v/>
      </c>
      <c r="L172" t="str">
        <f t="shared" si="15"/>
        <v/>
      </c>
      <c r="M172" t="str">
        <f t="shared" si="16"/>
        <v/>
      </c>
    </row>
    <row r="173" spans="1:13">
      <c r="A173" s="35" t="str">
        <f>IF(E173="","",VLOOKUP('OPĆI DIO'!$C$1,'OPĆI DIO'!$N$4:$W$137,10,FALSE))</f>
        <v/>
      </c>
      <c r="B173" s="35" t="str">
        <f>IF(E173="","",VLOOKUP('OPĆI DIO'!$C$1,'OPĆI DIO'!$N$4:$W$137,9,FALSE))</f>
        <v/>
      </c>
      <c r="C173" s="75" t="str">
        <f t="shared" si="17"/>
        <v/>
      </c>
      <c r="D173" s="34" t="str">
        <f t="shared" si="18"/>
        <v/>
      </c>
      <c r="E173" s="42"/>
      <c r="F173" s="78" t="str">
        <f t="shared" si="19"/>
        <v/>
      </c>
      <c r="G173" s="73"/>
      <c r="H173" s="73"/>
      <c r="I173" s="73"/>
      <c r="J173" s="255"/>
      <c r="K173" t="str">
        <f>IF(E173="","",'OPĆI DIO'!$C$1)</f>
        <v/>
      </c>
      <c r="L173" t="str">
        <f t="shared" si="15"/>
        <v/>
      </c>
      <c r="M173" t="str">
        <f t="shared" si="16"/>
        <v/>
      </c>
    </row>
    <row r="174" spans="1:13">
      <c r="A174" s="35" t="str">
        <f>IF(E174="","",VLOOKUP('OPĆI DIO'!$C$1,'OPĆI DIO'!$N$4:$W$137,10,FALSE))</f>
        <v/>
      </c>
      <c r="B174" s="35" t="str">
        <f>IF(E174="","",VLOOKUP('OPĆI DIO'!$C$1,'OPĆI DIO'!$N$4:$W$137,9,FALSE))</f>
        <v/>
      </c>
      <c r="C174" s="75" t="str">
        <f t="shared" si="17"/>
        <v/>
      </c>
      <c r="D174" s="34" t="str">
        <f t="shared" si="18"/>
        <v/>
      </c>
      <c r="E174" s="42"/>
      <c r="F174" s="78" t="str">
        <f t="shared" si="19"/>
        <v/>
      </c>
      <c r="G174" s="73"/>
      <c r="H174" s="73"/>
      <c r="I174" s="73"/>
      <c r="J174" s="255"/>
      <c r="K174" t="str">
        <f>IF(E174="","",'OPĆI DIO'!$C$1)</f>
        <v/>
      </c>
      <c r="L174" t="str">
        <f t="shared" si="15"/>
        <v/>
      </c>
      <c r="M174" t="str">
        <f t="shared" si="16"/>
        <v/>
      </c>
    </row>
    <row r="175" spans="1:13">
      <c r="A175" s="35" t="str">
        <f>IF(E175="","",VLOOKUP('OPĆI DIO'!$C$1,'OPĆI DIO'!$N$4:$W$137,10,FALSE))</f>
        <v/>
      </c>
      <c r="B175" s="35" t="str">
        <f>IF(E175="","",VLOOKUP('OPĆI DIO'!$C$1,'OPĆI DIO'!$N$4:$W$137,9,FALSE))</f>
        <v/>
      </c>
      <c r="C175" s="75" t="str">
        <f t="shared" si="17"/>
        <v/>
      </c>
      <c r="D175" s="34" t="str">
        <f t="shared" si="18"/>
        <v/>
      </c>
      <c r="E175" s="42"/>
      <c r="F175" s="78" t="str">
        <f t="shared" si="19"/>
        <v/>
      </c>
      <c r="G175" s="73"/>
      <c r="H175" s="73"/>
      <c r="I175" s="73"/>
      <c r="J175" s="255"/>
      <c r="K175" t="str">
        <f>IF(E175="","",'OPĆI DIO'!$C$1)</f>
        <v/>
      </c>
      <c r="L175" t="str">
        <f t="shared" si="15"/>
        <v/>
      </c>
      <c r="M175" t="str">
        <f t="shared" si="16"/>
        <v/>
      </c>
    </row>
    <row r="176" spans="1:13">
      <c r="A176" s="35" t="str">
        <f>IF(E176="","",VLOOKUP('OPĆI DIO'!$C$1,'OPĆI DIO'!$N$4:$W$137,10,FALSE))</f>
        <v/>
      </c>
      <c r="B176" s="35" t="str">
        <f>IF(E176="","",VLOOKUP('OPĆI DIO'!$C$1,'OPĆI DIO'!$N$4:$W$137,9,FALSE))</f>
        <v/>
      </c>
      <c r="C176" s="75" t="str">
        <f t="shared" si="17"/>
        <v/>
      </c>
      <c r="D176" s="34" t="str">
        <f t="shared" si="18"/>
        <v/>
      </c>
      <c r="E176" s="42"/>
      <c r="F176" s="78" t="str">
        <f t="shared" si="19"/>
        <v/>
      </c>
      <c r="G176" s="73"/>
      <c r="H176" s="73"/>
      <c r="I176" s="73"/>
      <c r="J176" s="255"/>
      <c r="K176" t="str">
        <f>IF(E176="","",'OPĆI DIO'!$C$1)</f>
        <v/>
      </c>
      <c r="L176" t="str">
        <f t="shared" si="15"/>
        <v/>
      </c>
      <c r="M176" t="str">
        <f t="shared" si="16"/>
        <v/>
      </c>
    </row>
    <row r="177" spans="1:13">
      <c r="A177" s="35" t="str">
        <f>IF(E177="","",VLOOKUP('OPĆI DIO'!$C$1,'OPĆI DIO'!$N$4:$W$137,10,FALSE))</f>
        <v/>
      </c>
      <c r="B177" s="35" t="str">
        <f>IF(E177="","",VLOOKUP('OPĆI DIO'!$C$1,'OPĆI DIO'!$N$4:$W$137,9,FALSE))</f>
        <v/>
      </c>
      <c r="C177" s="75" t="str">
        <f t="shared" si="17"/>
        <v/>
      </c>
      <c r="D177" s="34" t="str">
        <f t="shared" si="18"/>
        <v/>
      </c>
      <c r="E177" s="42"/>
      <c r="F177" s="78" t="str">
        <f t="shared" si="19"/>
        <v/>
      </c>
      <c r="G177" s="73"/>
      <c r="H177" s="73"/>
      <c r="I177" s="73"/>
      <c r="J177" s="255"/>
      <c r="K177" t="str">
        <f>IF(E177="","",'OPĆI DIO'!$C$1)</f>
        <v/>
      </c>
      <c r="L177" t="str">
        <f t="shared" si="15"/>
        <v/>
      </c>
      <c r="M177" t="str">
        <f t="shared" si="16"/>
        <v/>
      </c>
    </row>
    <row r="178" spans="1:13">
      <c r="A178" s="35" t="str">
        <f>IF(E178="","",VLOOKUP('OPĆI DIO'!$C$1,'OPĆI DIO'!$N$4:$W$137,10,FALSE))</f>
        <v/>
      </c>
      <c r="B178" s="35" t="str">
        <f>IF(E178="","",VLOOKUP('OPĆI DIO'!$C$1,'OPĆI DIO'!$N$4:$W$137,9,FALSE))</f>
        <v/>
      </c>
      <c r="C178" s="75" t="str">
        <f t="shared" si="17"/>
        <v/>
      </c>
      <c r="D178" s="34" t="str">
        <f t="shared" si="18"/>
        <v/>
      </c>
      <c r="E178" s="42"/>
      <c r="F178" s="78" t="str">
        <f t="shared" si="19"/>
        <v/>
      </c>
      <c r="G178" s="73"/>
      <c r="H178" s="73"/>
      <c r="I178" s="73"/>
      <c r="J178" s="255"/>
      <c r="K178" t="str">
        <f>IF(E178="","",'OPĆI DIO'!$C$1)</f>
        <v/>
      </c>
      <c r="L178" t="str">
        <f t="shared" si="15"/>
        <v/>
      </c>
      <c r="M178" t="str">
        <f t="shared" si="16"/>
        <v/>
      </c>
    </row>
    <row r="179" spans="1:13">
      <c r="A179" s="35" t="str">
        <f>IF(E179="","",VLOOKUP('OPĆI DIO'!$C$1,'OPĆI DIO'!$N$4:$W$137,10,FALSE))</f>
        <v/>
      </c>
      <c r="B179" s="35" t="str">
        <f>IF(E179="","",VLOOKUP('OPĆI DIO'!$C$1,'OPĆI DIO'!$N$4:$W$137,9,FALSE))</f>
        <v/>
      </c>
      <c r="C179" s="75" t="str">
        <f t="shared" si="17"/>
        <v/>
      </c>
      <c r="D179" s="34" t="str">
        <f t="shared" si="18"/>
        <v/>
      </c>
      <c r="E179" s="42"/>
      <c r="F179" s="78" t="str">
        <f t="shared" si="19"/>
        <v/>
      </c>
      <c r="G179" s="73"/>
      <c r="H179" s="73"/>
      <c r="I179" s="73"/>
      <c r="J179" s="255"/>
      <c r="K179" t="str">
        <f>IF(E179="","",'OPĆI DIO'!$C$1)</f>
        <v/>
      </c>
      <c r="L179" t="str">
        <f t="shared" si="15"/>
        <v/>
      </c>
      <c r="M179" t="str">
        <f t="shared" si="16"/>
        <v/>
      </c>
    </row>
    <row r="180" spans="1:13">
      <c r="A180" s="35" t="str">
        <f>IF(E180="","",VLOOKUP('OPĆI DIO'!$C$1,'OPĆI DIO'!$N$4:$W$137,10,FALSE))</f>
        <v/>
      </c>
      <c r="B180" s="35" t="str">
        <f>IF(E180="","",VLOOKUP('OPĆI DIO'!$C$1,'OPĆI DIO'!$N$4:$W$137,9,FALSE))</f>
        <v/>
      </c>
      <c r="C180" s="75" t="str">
        <f t="shared" si="17"/>
        <v/>
      </c>
      <c r="D180" s="34" t="str">
        <f t="shared" si="18"/>
        <v/>
      </c>
      <c r="E180" s="42"/>
      <c r="F180" s="78" t="str">
        <f t="shared" si="19"/>
        <v/>
      </c>
      <c r="G180" s="73"/>
      <c r="H180" s="73"/>
      <c r="I180" s="73"/>
      <c r="J180" s="255"/>
      <c r="K180" t="str">
        <f>IF(E180="","",'OPĆI DIO'!$C$1)</f>
        <v/>
      </c>
      <c r="L180" t="str">
        <f t="shared" si="15"/>
        <v/>
      </c>
      <c r="M180" t="str">
        <f t="shared" si="16"/>
        <v/>
      </c>
    </row>
    <row r="181" spans="1:13">
      <c r="A181" s="35" t="str">
        <f>IF(E181="","",VLOOKUP('OPĆI DIO'!$C$1,'OPĆI DIO'!$N$4:$W$137,10,FALSE))</f>
        <v/>
      </c>
      <c r="B181" s="35" t="str">
        <f>IF(E181="","",VLOOKUP('OPĆI DIO'!$C$1,'OPĆI DIO'!$N$4:$W$137,9,FALSE))</f>
        <v/>
      </c>
      <c r="C181" s="75" t="str">
        <f t="shared" si="17"/>
        <v/>
      </c>
      <c r="D181" s="34" t="str">
        <f t="shared" si="18"/>
        <v/>
      </c>
      <c r="E181" s="42"/>
      <c r="F181" s="78" t="str">
        <f t="shared" si="19"/>
        <v/>
      </c>
      <c r="G181" s="73"/>
      <c r="H181" s="73"/>
      <c r="I181" s="73"/>
      <c r="J181" s="255"/>
      <c r="K181" t="str">
        <f>IF(E181="","",'OPĆI DIO'!$C$1)</f>
        <v/>
      </c>
      <c r="L181" t="str">
        <f t="shared" si="15"/>
        <v/>
      </c>
      <c r="M181" t="str">
        <f t="shared" si="16"/>
        <v/>
      </c>
    </row>
    <row r="182" spans="1:13">
      <c r="A182" s="35" t="str">
        <f>IF(E182="","",VLOOKUP('OPĆI DIO'!$C$1,'OPĆI DIO'!$N$4:$W$137,10,FALSE))</f>
        <v/>
      </c>
      <c r="B182" s="35" t="str">
        <f>IF(E182="","",VLOOKUP('OPĆI DIO'!$C$1,'OPĆI DIO'!$N$4:$W$137,9,FALSE))</f>
        <v/>
      </c>
      <c r="C182" s="75" t="str">
        <f t="shared" si="17"/>
        <v/>
      </c>
      <c r="D182" s="34" t="str">
        <f t="shared" si="18"/>
        <v/>
      </c>
      <c r="E182" s="42"/>
      <c r="F182" s="78" t="str">
        <f t="shared" si="19"/>
        <v/>
      </c>
      <c r="G182" s="73"/>
      <c r="H182" s="73"/>
      <c r="I182" s="73"/>
      <c r="J182" s="255"/>
      <c r="K182" t="str">
        <f>IF(E182="","",'OPĆI DIO'!$C$1)</f>
        <v/>
      </c>
      <c r="L182" t="str">
        <f t="shared" si="15"/>
        <v/>
      </c>
      <c r="M182" t="str">
        <f t="shared" si="16"/>
        <v/>
      </c>
    </row>
    <row r="183" spans="1:13">
      <c r="A183" s="35" t="str">
        <f>IF(E183="","",VLOOKUP('OPĆI DIO'!$C$1,'OPĆI DIO'!$N$4:$W$137,10,FALSE))</f>
        <v/>
      </c>
      <c r="B183" s="35" t="str">
        <f>IF(E183="","",VLOOKUP('OPĆI DIO'!$C$1,'OPĆI DIO'!$N$4:$W$137,9,FALSE))</f>
        <v/>
      </c>
      <c r="C183" s="75" t="str">
        <f t="shared" si="17"/>
        <v/>
      </c>
      <c r="D183" s="34" t="str">
        <f t="shared" si="18"/>
        <v/>
      </c>
      <c r="E183" s="42"/>
      <c r="F183" s="78" t="str">
        <f t="shared" si="19"/>
        <v/>
      </c>
      <c r="G183" s="73"/>
      <c r="H183" s="73"/>
      <c r="I183" s="73"/>
      <c r="J183" s="255"/>
      <c r="K183" t="str">
        <f>IF(E183="","",'OPĆI DIO'!$C$1)</f>
        <v/>
      </c>
      <c r="L183" t="str">
        <f t="shared" si="15"/>
        <v/>
      </c>
      <c r="M183" t="str">
        <f t="shared" si="16"/>
        <v/>
      </c>
    </row>
    <row r="184" spans="1:13">
      <c r="A184" s="35" t="str">
        <f>IF(E184="","",VLOOKUP('OPĆI DIO'!$C$1,'OPĆI DIO'!$N$4:$W$137,10,FALSE))</f>
        <v/>
      </c>
      <c r="B184" s="35" t="str">
        <f>IF(E184="","",VLOOKUP('OPĆI DIO'!$C$1,'OPĆI DIO'!$N$4:$W$137,9,FALSE))</f>
        <v/>
      </c>
      <c r="C184" s="75" t="str">
        <f t="shared" si="17"/>
        <v/>
      </c>
      <c r="D184" s="34" t="str">
        <f t="shared" si="18"/>
        <v/>
      </c>
      <c r="E184" s="42"/>
      <c r="F184" s="78" t="str">
        <f t="shared" si="19"/>
        <v/>
      </c>
      <c r="G184" s="73"/>
      <c r="H184" s="73"/>
      <c r="I184" s="73"/>
      <c r="J184" s="255"/>
      <c r="K184" t="str">
        <f>IF(E184="","",'OPĆI DIO'!$C$1)</f>
        <v/>
      </c>
      <c r="L184" t="str">
        <f t="shared" si="15"/>
        <v/>
      </c>
      <c r="M184" t="str">
        <f t="shared" si="16"/>
        <v/>
      </c>
    </row>
    <row r="185" spans="1:13">
      <c r="A185" s="35" t="str">
        <f>IF(E185="","",VLOOKUP('OPĆI DIO'!$C$1,'OPĆI DIO'!$N$4:$W$137,10,FALSE))</f>
        <v/>
      </c>
      <c r="B185" s="35" t="str">
        <f>IF(E185="","",VLOOKUP('OPĆI DIO'!$C$1,'OPĆI DIO'!$N$4:$W$137,9,FALSE))</f>
        <v/>
      </c>
      <c r="C185" s="75" t="str">
        <f t="shared" si="17"/>
        <v/>
      </c>
      <c r="D185" s="34" t="str">
        <f t="shared" si="18"/>
        <v/>
      </c>
      <c r="E185" s="42"/>
      <c r="F185" s="78" t="str">
        <f t="shared" si="19"/>
        <v/>
      </c>
      <c r="G185" s="73"/>
      <c r="H185" s="73"/>
      <c r="I185" s="73"/>
      <c r="J185" s="255"/>
      <c r="K185" t="str">
        <f>IF(E185="","",'OPĆI DIO'!$C$1)</f>
        <v/>
      </c>
      <c r="L185" t="str">
        <f t="shared" si="15"/>
        <v/>
      </c>
      <c r="M185" t="str">
        <f t="shared" si="16"/>
        <v/>
      </c>
    </row>
    <row r="186" spans="1:13">
      <c r="A186" s="35" t="str">
        <f>IF(E186="","",VLOOKUP('OPĆI DIO'!$C$1,'OPĆI DIO'!$N$4:$W$137,10,FALSE))</f>
        <v/>
      </c>
      <c r="B186" s="35" t="str">
        <f>IF(E186="","",VLOOKUP('OPĆI DIO'!$C$1,'OPĆI DIO'!$N$4:$W$137,9,FALSE))</f>
        <v/>
      </c>
      <c r="C186" s="75" t="str">
        <f t="shared" si="17"/>
        <v/>
      </c>
      <c r="D186" s="34" t="str">
        <f t="shared" si="18"/>
        <v/>
      </c>
      <c r="E186" s="42"/>
      <c r="F186" s="78" t="str">
        <f t="shared" si="19"/>
        <v/>
      </c>
      <c r="G186" s="73"/>
      <c r="H186" s="73"/>
      <c r="I186" s="73"/>
      <c r="J186" s="255"/>
      <c r="K186" t="str">
        <f>IF(E186="","",'OPĆI DIO'!$C$1)</f>
        <v/>
      </c>
      <c r="L186" t="str">
        <f t="shared" si="15"/>
        <v/>
      </c>
      <c r="M186" t="str">
        <f t="shared" si="16"/>
        <v/>
      </c>
    </row>
    <row r="187" spans="1:13">
      <c r="A187" s="35" t="str">
        <f>IF(E187="","",VLOOKUP('OPĆI DIO'!$C$1,'OPĆI DIO'!$N$4:$W$137,10,FALSE))</f>
        <v/>
      </c>
      <c r="B187" s="35" t="str">
        <f>IF(E187="","",VLOOKUP('OPĆI DIO'!$C$1,'OPĆI DIO'!$N$4:$W$137,9,FALSE))</f>
        <v/>
      </c>
      <c r="C187" s="75" t="str">
        <f t="shared" si="17"/>
        <v/>
      </c>
      <c r="D187" s="34" t="str">
        <f t="shared" si="18"/>
        <v/>
      </c>
      <c r="E187" s="42"/>
      <c r="F187" s="78" t="str">
        <f t="shared" si="19"/>
        <v/>
      </c>
      <c r="G187" s="73"/>
      <c r="H187" s="73"/>
      <c r="I187" s="73"/>
      <c r="J187" s="255"/>
      <c r="K187" t="str">
        <f>IF(E187="","",'OPĆI DIO'!$C$1)</f>
        <v/>
      </c>
      <c r="L187" t="str">
        <f t="shared" si="15"/>
        <v/>
      </c>
      <c r="M187" t="str">
        <f t="shared" si="16"/>
        <v/>
      </c>
    </row>
    <row r="188" spans="1:13">
      <c r="A188" s="35" t="str">
        <f>IF(E188="","",VLOOKUP('OPĆI DIO'!$C$1,'OPĆI DIO'!$N$4:$W$137,10,FALSE))</f>
        <v/>
      </c>
      <c r="B188" s="35" t="str">
        <f>IF(E188="","",VLOOKUP('OPĆI DIO'!$C$1,'OPĆI DIO'!$N$4:$W$137,9,FALSE))</f>
        <v/>
      </c>
      <c r="C188" s="75" t="str">
        <f t="shared" si="17"/>
        <v/>
      </c>
      <c r="D188" s="34" t="str">
        <f t="shared" si="18"/>
        <v/>
      </c>
      <c r="E188" s="42"/>
      <c r="F188" s="78" t="str">
        <f t="shared" si="19"/>
        <v/>
      </c>
      <c r="G188" s="73"/>
      <c r="H188" s="73"/>
      <c r="I188" s="73"/>
      <c r="J188" s="255"/>
      <c r="K188" t="str">
        <f>IF(E188="","",'OPĆI DIO'!$C$1)</f>
        <v/>
      </c>
      <c r="L188" t="str">
        <f t="shared" si="15"/>
        <v/>
      </c>
      <c r="M188" t="str">
        <f t="shared" si="16"/>
        <v/>
      </c>
    </row>
    <row r="189" spans="1:13">
      <c r="A189" s="35" t="str">
        <f>IF(E189="","",VLOOKUP('OPĆI DIO'!$C$1,'OPĆI DIO'!$N$4:$W$137,10,FALSE))</f>
        <v/>
      </c>
      <c r="B189" s="35" t="str">
        <f>IF(E189="","",VLOOKUP('OPĆI DIO'!$C$1,'OPĆI DIO'!$N$4:$W$137,9,FALSE))</f>
        <v/>
      </c>
      <c r="C189" s="75" t="str">
        <f t="shared" si="17"/>
        <v/>
      </c>
      <c r="D189" s="34" t="str">
        <f t="shared" si="18"/>
        <v/>
      </c>
      <c r="E189" s="42"/>
      <c r="F189" s="78" t="str">
        <f t="shared" si="19"/>
        <v/>
      </c>
      <c r="G189" s="73"/>
      <c r="H189" s="73"/>
      <c r="I189" s="73"/>
      <c r="J189" s="255"/>
      <c r="K189" t="str">
        <f>IF(E189="","",'OPĆI DIO'!$C$1)</f>
        <v/>
      </c>
      <c r="L189" t="str">
        <f t="shared" si="15"/>
        <v/>
      </c>
      <c r="M189" t="str">
        <f t="shared" si="16"/>
        <v/>
      </c>
    </row>
    <row r="190" spans="1:13">
      <c r="A190" s="35" t="str">
        <f>IF(E190="","",VLOOKUP('OPĆI DIO'!$C$1,'OPĆI DIO'!$N$4:$W$137,10,FALSE))</f>
        <v/>
      </c>
      <c r="B190" s="35" t="str">
        <f>IF(E190="","",VLOOKUP('OPĆI DIO'!$C$1,'OPĆI DIO'!$N$4:$W$137,9,FALSE))</f>
        <v/>
      </c>
      <c r="C190" s="75" t="str">
        <f t="shared" si="17"/>
        <v/>
      </c>
      <c r="D190" s="34" t="str">
        <f t="shared" si="18"/>
        <v/>
      </c>
      <c r="E190" s="42"/>
      <c r="F190" s="78" t="str">
        <f t="shared" si="19"/>
        <v/>
      </c>
      <c r="G190" s="73"/>
      <c r="H190" s="73"/>
      <c r="I190" s="73"/>
      <c r="J190" s="255"/>
      <c r="K190" t="str">
        <f>IF(E190="","",'OPĆI DIO'!$C$1)</f>
        <v/>
      </c>
      <c r="L190" t="str">
        <f t="shared" si="15"/>
        <v/>
      </c>
      <c r="M190" t="str">
        <f t="shared" si="16"/>
        <v/>
      </c>
    </row>
    <row r="191" spans="1:13">
      <c r="A191" s="35" t="str">
        <f>IF(E191="","",VLOOKUP('OPĆI DIO'!$C$1,'OPĆI DIO'!$N$4:$W$137,10,FALSE))</f>
        <v/>
      </c>
      <c r="B191" s="35" t="str">
        <f>IF(E191="","",VLOOKUP('OPĆI DIO'!$C$1,'OPĆI DIO'!$N$4:$W$137,9,FALSE))</f>
        <v/>
      </c>
      <c r="C191" s="75" t="str">
        <f t="shared" si="17"/>
        <v/>
      </c>
      <c r="D191" s="34" t="str">
        <f t="shared" si="18"/>
        <v/>
      </c>
      <c r="E191" s="42"/>
      <c r="F191" s="78" t="str">
        <f t="shared" si="19"/>
        <v/>
      </c>
      <c r="G191" s="73"/>
      <c r="H191" s="73"/>
      <c r="I191" s="73"/>
      <c r="J191" s="255"/>
      <c r="K191" t="str">
        <f>IF(E191="","",'OPĆI DIO'!$C$1)</f>
        <v/>
      </c>
      <c r="L191" t="str">
        <f t="shared" si="15"/>
        <v/>
      </c>
      <c r="M191" t="str">
        <f t="shared" si="16"/>
        <v/>
      </c>
    </row>
    <row r="192" spans="1:13">
      <c r="A192" s="35" t="str">
        <f>IF(E192="","",VLOOKUP('OPĆI DIO'!$C$1,'OPĆI DIO'!$N$4:$W$137,10,FALSE))</f>
        <v/>
      </c>
      <c r="B192" s="35" t="str">
        <f>IF(E192="","",VLOOKUP('OPĆI DIO'!$C$1,'OPĆI DIO'!$N$4:$W$137,9,FALSE))</f>
        <v/>
      </c>
      <c r="C192" s="75" t="str">
        <f t="shared" si="17"/>
        <v/>
      </c>
      <c r="D192" s="34" t="str">
        <f t="shared" si="18"/>
        <v/>
      </c>
      <c r="E192" s="42"/>
      <c r="F192" s="78" t="str">
        <f t="shared" si="19"/>
        <v/>
      </c>
      <c r="G192" s="73"/>
      <c r="H192" s="73"/>
      <c r="I192" s="73"/>
      <c r="J192" s="255"/>
      <c r="K192" t="str">
        <f>IF(E192="","",'OPĆI DIO'!$C$1)</f>
        <v/>
      </c>
      <c r="L192" t="str">
        <f t="shared" si="15"/>
        <v/>
      </c>
      <c r="M192" t="str">
        <f t="shared" si="16"/>
        <v/>
      </c>
    </row>
    <row r="193" spans="1:13">
      <c r="A193" s="35" t="str">
        <f>IF(E193="","",VLOOKUP('OPĆI DIO'!$C$1,'OPĆI DIO'!$N$4:$W$137,10,FALSE))</f>
        <v/>
      </c>
      <c r="B193" s="35" t="str">
        <f>IF(E193="","",VLOOKUP('OPĆI DIO'!$C$1,'OPĆI DIO'!$N$4:$W$137,9,FALSE))</f>
        <v/>
      </c>
      <c r="C193" s="75" t="str">
        <f t="shared" si="17"/>
        <v/>
      </c>
      <c r="D193" s="34" t="str">
        <f t="shared" si="18"/>
        <v/>
      </c>
      <c r="E193" s="42"/>
      <c r="F193" s="78" t="str">
        <f t="shared" si="19"/>
        <v/>
      </c>
      <c r="G193" s="73"/>
      <c r="H193" s="73"/>
      <c r="I193" s="73"/>
      <c r="J193" s="255"/>
      <c r="K193" t="str">
        <f>IF(E193="","",'OPĆI DIO'!$C$1)</f>
        <v/>
      </c>
      <c r="L193" t="str">
        <f t="shared" si="15"/>
        <v/>
      </c>
      <c r="M193" t="str">
        <f t="shared" si="16"/>
        <v/>
      </c>
    </row>
    <row r="194" spans="1:13">
      <c r="A194" s="35" t="str">
        <f>IF(E194="","",VLOOKUP('OPĆI DIO'!$C$1,'OPĆI DIO'!$N$4:$W$137,10,FALSE))</f>
        <v/>
      </c>
      <c r="B194" s="35" t="str">
        <f>IF(E194="","",VLOOKUP('OPĆI DIO'!$C$1,'OPĆI DIO'!$N$4:$W$137,9,FALSE))</f>
        <v/>
      </c>
      <c r="C194" s="75" t="str">
        <f t="shared" si="17"/>
        <v/>
      </c>
      <c r="D194" s="34" t="str">
        <f t="shared" si="18"/>
        <v/>
      </c>
      <c r="E194" s="42"/>
      <c r="F194" s="78" t="str">
        <f t="shared" si="19"/>
        <v/>
      </c>
      <c r="G194" s="73"/>
      <c r="H194" s="73"/>
      <c r="I194" s="73"/>
      <c r="J194" s="255"/>
      <c r="K194" t="str">
        <f>IF(E194="","",'OPĆI DIO'!$C$1)</f>
        <v/>
      </c>
      <c r="L194" t="str">
        <f t="shared" si="15"/>
        <v/>
      </c>
      <c r="M194" t="str">
        <f t="shared" si="16"/>
        <v/>
      </c>
    </row>
    <row r="195" spans="1:13">
      <c r="A195" s="35" t="str">
        <f>IF(E195="","",VLOOKUP('OPĆI DIO'!$C$1,'OPĆI DIO'!$N$4:$W$137,10,FALSE))</f>
        <v/>
      </c>
      <c r="B195" s="35" t="str">
        <f>IF(E195="","",VLOOKUP('OPĆI DIO'!$C$1,'OPĆI DIO'!$N$4:$W$137,9,FALSE))</f>
        <v/>
      </c>
      <c r="C195" s="75" t="str">
        <f t="shared" si="17"/>
        <v/>
      </c>
      <c r="D195" s="34" t="str">
        <f t="shared" si="18"/>
        <v/>
      </c>
      <c r="E195" s="42"/>
      <c r="F195" s="78" t="str">
        <f t="shared" si="19"/>
        <v/>
      </c>
      <c r="G195" s="73"/>
      <c r="H195" s="73"/>
      <c r="I195" s="73"/>
      <c r="J195" s="255"/>
      <c r="K195" t="str">
        <f>IF(E195="","",'OPĆI DIO'!$C$1)</f>
        <v/>
      </c>
      <c r="L195" t="str">
        <f t="shared" si="15"/>
        <v/>
      </c>
      <c r="M195" t="str">
        <f t="shared" si="16"/>
        <v/>
      </c>
    </row>
    <row r="196" spans="1:13">
      <c r="A196" s="35" t="str">
        <f>IF(E196="","",VLOOKUP('OPĆI DIO'!$C$1,'OPĆI DIO'!$N$4:$W$137,10,FALSE))</f>
        <v/>
      </c>
      <c r="B196" s="35" t="str">
        <f>IF(E196="","",VLOOKUP('OPĆI DIO'!$C$1,'OPĆI DIO'!$N$4:$W$137,9,FALSE))</f>
        <v/>
      </c>
      <c r="C196" s="75" t="str">
        <f t="shared" si="17"/>
        <v/>
      </c>
      <c r="D196" s="34" t="str">
        <f t="shared" si="18"/>
        <v/>
      </c>
      <c r="E196" s="42"/>
      <c r="F196" s="78" t="str">
        <f t="shared" si="19"/>
        <v/>
      </c>
      <c r="G196" s="73"/>
      <c r="H196" s="73"/>
      <c r="I196" s="73"/>
      <c r="J196" s="255"/>
      <c r="K196" t="str">
        <f>IF(E196="","",'OPĆI DIO'!$C$1)</f>
        <v/>
      </c>
      <c r="L196" t="str">
        <f t="shared" ref="L196:L259" si="20">LEFT(E196,2)</f>
        <v/>
      </c>
      <c r="M196" t="str">
        <f t="shared" ref="M196:M259" si="21">LEFT(E196,3)</f>
        <v/>
      </c>
    </row>
    <row r="197" spans="1:13">
      <c r="A197" s="35" t="str">
        <f>IF(E197="","",VLOOKUP('OPĆI DIO'!$C$1,'OPĆI DIO'!$N$4:$W$137,10,FALSE))</f>
        <v/>
      </c>
      <c r="B197" s="35" t="str">
        <f>IF(E197="","",VLOOKUP('OPĆI DIO'!$C$1,'OPĆI DIO'!$N$4:$W$137,9,FALSE))</f>
        <v/>
      </c>
      <c r="C197" s="75" t="str">
        <f t="shared" si="17"/>
        <v/>
      </c>
      <c r="D197" s="34" t="str">
        <f t="shared" si="18"/>
        <v/>
      </c>
      <c r="E197" s="42"/>
      <c r="F197" s="78" t="str">
        <f t="shared" si="19"/>
        <v/>
      </c>
      <c r="G197" s="73"/>
      <c r="H197" s="73"/>
      <c r="I197" s="73"/>
      <c r="J197" s="255"/>
      <c r="K197" t="str">
        <f>IF(E197="","",'OPĆI DIO'!$C$1)</f>
        <v/>
      </c>
      <c r="L197" t="str">
        <f t="shared" si="20"/>
        <v/>
      </c>
      <c r="M197" t="str">
        <f t="shared" si="21"/>
        <v/>
      </c>
    </row>
    <row r="198" spans="1:13">
      <c r="A198" s="35" t="str">
        <f>IF(E198="","",VLOOKUP('OPĆI DIO'!$C$1,'OPĆI DIO'!$N$4:$W$137,10,FALSE))</f>
        <v/>
      </c>
      <c r="B198" s="35" t="str">
        <f>IF(E198="","",VLOOKUP('OPĆI DIO'!$C$1,'OPĆI DIO'!$N$4:$W$137,9,FALSE))</f>
        <v/>
      </c>
      <c r="C198" s="75" t="str">
        <f t="shared" ref="C198:C261" si="22">IFERROR(VLOOKUP(E198,$R$6:$U$113,3,FALSE),"")</f>
        <v/>
      </c>
      <c r="D198" s="34" t="str">
        <f t="shared" ref="D198:D261" si="23">IFERROR(VLOOKUP(E198,$R$6:$U$113,4,FALSE),"")</f>
        <v/>
      </c>
      <c r="E198" s="42"/>
      <c r="F198" s="78" t="str">
        <f t="shared" ref="F198:F261" si="24">IFERROR(VLOOKUP(E198,$R$6:$U$113,2,FALSE),"")</f>
        <v/>
      </c>
      <c r="G198" s="73"/>
      <c r="H198" s="73"/>
      <c r="I198" s="73"/>
      <c r="J198" s="255"/>
      <c r="K198" t="str">
        <f>IF(E198="","",'OPĆI DIO'!$C$1)</f>
        <v/>
      </c>
      <c r="L198" t="str">
        <f t="shared" si="20"/>
        <v/>
      </c>
      <c r="M198" t="str">
        <f t="shared" si="21"/>
        <v/>
      </c>
    </row>
    <row r="199" spans="1:13">
      <c r="A199" s="35" t="str">
        <f>IF(E199="","",VLOOKUP('OPĆI DIO'!$C$1,'OPĆI DIO'!$N$4:$W$137,10,FALSE))</f>
        <v/>
      </c>
      <c r="B199" s="35" t="str">
        <f>IF(E199="","",VLOOKUP('OPĆI DIO'!$C$1,'OPĆI DIO'!$N$4:$W$137,9,FALSE))</f>
        <v/>
      </c>
      <c r="C199" s="75" t="str">
        <f t="shared" si="22"/>
        <v/>
      </c>
      <c r="D199" s="34" t="str">
        <f t="shared" si="23"/>
        <v/>
      </c>
      <c r="E199" s="42"/>
      <c r="F199" s="78" t="str">
        <f t="shared" si="24"/>
        <v/>
      </c>
      <c r="G199" s="73"/>
      <c r="H199" s="73"/>
      <c r="I199" s="73"/>
      <c r="J199" s="255"/>
      <c r="K199" t="str">
        <f>IF(E199="","",'OPĆI DIO'!$C$1)</f>
        <v/>
      </c>
      <c r="L199" t="str">
        <f t="shared" si="20"/>
        <v/>
      </c>
      <c r="M199" t="str">
        <f t="shared" si="21"/>
        <v/>
      </c>
    </row>
    <row r="200" spans="1:13">
      <c r="A200" s="35" t="str">
        <f>IF(E200="","",VLOOKUP('OPĆI DIO'!$C$1,'OPĆI DIO'!$N$4:$W$137,10,FALSE))</f>
        <v/>
      </c>
      <c r="B200" s="35" t="str">
        <f>IF(E200="","",VLOOKUP('OPĆI DIO'!$C$1,'OPĆI DIO'!$N$4:$W$137,9,FALSE))</f>
        <v/>
      </c>
      <c r="C200" s="75" t="str">
        <f t="shared" si="22"/>
        <v/>
      </c>
      <c r="D200" s="34" t="str">
        <f t="shared" si="23"/>
        <v/>
      </c>
      <c r="E200" s="42"/>
      <c r="F200" s="78" t="str">
        <f t="shared" si="24"/>
        <v/>
      </c>
      <c r="G200" s="73"/>
      <c r="H200" s="73"/>
      <c r="I200" s="73"/>
      <c r="J200" s="255"/>
      <c r="K200" t="str">
        <f>IF(E200="","",'OPĆI DIO'!$C$1)</f>
        <v/>
      </c>
      <c r="L200" t="str">
        <f t="shared" si="20"/>
        <v/>
      </c>
      <c r="M200" t="str">
        <f t="shared" si="21"/>
        <v/>
      </c>
    </row>
    <row r="201" spans="1:13">
      <c r="A201" s="35" t="str">
        <f>IF(E201="","",VLOOKUP('OPĆI DIO'!$C$1,'OPĆI DIO'!$N$4:$W$137,10,FALSE))</f>
        <v/>
      </c>
      <c r="B201" s="35" t="str">
        <f>IF(E201="","",VLOOKUP('OPĆI DIO'!$C$1,'OPĆI DIO'!$N$4:$W$137,9,FALSE))</f>
        <v/>
      </c>
      <c r="C201" s="75" t="str">
        <f t="shared" si="22"/>
        <v/>
      </c>
      <c r="D201" s="34" t="str">
        <f t="shared" si="23"/>
        <v/>
      </c>
      <c r="E201" s="42"/>
      <c r="F201" s="78" t="str">
        <f t="shared" si="24"/>
        <v/>
      </c>
      <c r="G201" s="73"/>
      <c r="H201" s="73"/>
      <c r="I201" s="73"/>
      <c r="J201" s="255"/>
      <c r="K201" t="str">
        <f>IF(E201="","",'OPĆI DIO'!$C$1)</f>
        <v/>
      </c>
      <c r="L201" t="str">
        <f t="shared" si="20"/>
        <v/>
      </c>
      <c r="M201" t="str">
        <f t="shared" si="21"/>
        <v/>
      </c>
    </row>
    <row r="202" spans="1:13">
      <c r="A202" s="35" t="str">
        <f>IF(E202="","",VLOOKUP('OPĆI DIO'!$C$1,'OPĆI DIO'!$N$4:$W$137,10,FALSE))</f>
        <v/>
      </c>
      <c r="B202" s="35" t="str">
        <f>IF(E202="","",VLOOKUP('OPĆI DIO'!$C$1,'OPĆI DIO'!$N$4:$W$137,9,FALSE))</f>
        <v/>
      </c>
      <c r="C202" s="75" t="str">
        <f t="shared" si="22"/>
        <v/>
      </c>
      <c r="D202" s="34" t="str">
        <f t="shared" si="23"/>
        <v/>
      </c>
      <c r="E202" s="42"/>
      <c r="F202" s="78" t="str">
        <f t="shared" si="24"/>
        <v/>
      </c>
      <c r="G202" s="73"/>
      <c r="H202" s="73"/>
      <c r="I202" s="73"/>
      <c r="J202" s="255"/>
      <c r="K202" t="str">
        <f>IF(E202="","",'OPĆI DIO'!$C$1)</f>
        <v/>
      </c>
      <c r="L202" t="str">
        <f t="shared" si="20"/>
        <v/>
      </c>
      <c r="M202" t="str">
        <f t="shared" si="21"/>
        <v/>
      </c>
    </row>
    <row r="203" spans="1:13">
      <c r="A203" s="35" t="str">
        <f>IF(E203="","",VLOOKUP('OPĆI DIO'!$C$1,'OPĆI DIO'!$N$4:$W$137,10,FALSE))</f>
        <v/>
      </c>
      <c r="B203" s="35" t="str">
        <f>IF(E203="","",VLOOKUP('OPĆI DIO'!$C$1,'OPĆI DIO'!$N$4:$W$137,9,FALSE))</f>
        <v/>
      </c>
      <c r="C203" s="75" t="str">
        <f t="shared" si="22"/>
        <v/>
      </c>
      <c r="D203" s="34" t="str">
        <f t="shared" si="23"/>
        <v/>
      </c>
      <c r="E203" s="42"/>
      <c r="F203" s="78" t="str">
        <f t="shared" si="24"/>
        <v/>
      </c>
      <c r="G203" s="73"/>
      <c r="H203" s="73"/>
      <c r="I203" s="73"/>
      <c r="J203" s="255"/>
      <c r="K203" t="str">
        <f>IF(E203="","",'OPĆI DIO'!$C$1)</f>
        <v/>
      </c>
      <c r="L203" t="str">
        <f t="shared" si="20"/>
        <v/>
      </c>
      <c r="M203" t="str">
        <f t="shared" si="21"/>
        <v/>
      </c>
    </row>
    <row r="204" spans="1:13">
      <c r="A204" s="35" t="str">
        <f>IF(E204="","",VLOOKUP('OPĆI DIO'!$C$1,'OPĆI DIO'!$N$4:$W$137,10,FALSE))</f>
        <v/>
      </c>
      <c r="B204" s="35" t="str">
        <f>IF(E204="","",VLOOKUP('OPĆI DIO'!$C$1,'OPĆI DIO'!$N$4:$W$137,9,FALSE))</f>
        <v/>
      </c>
      <c r="C204" s="75" t="str">
        <f t="shared" si="22"/>
        <v/>
      </c>
      <c r="D204" s="34" t="str">
        <f t="shared" si="23"/>
        <v/>
      </c>
      <c r="E204" s="42"/>
      <c r="F204" s="78" t="str">
        <f t="shared" si="24"/>
        <v/>
      </c>
      <c r="G204" s="73"/>
      <c r="H204" s="73"/>
      <c r="I204" s="73"/>
      <c r="J204" s="255"/>
      <c r="K204" t="str">
        <f>IF(E204="","",'OPĆI DIO'!$C$1)</f>
        <v/>
      </c>
      <c r="L204" t="str">
        <f t="shared" si="20"/>
        <v/>
      </c>
      <c r="M204" t="str">
        <f t="shared" si="21"/>
        <v/>
      </c>
    </row>
    <row r="205" spans="1:13">
      <c r="A205" s="35" t="str">
        <f>IF(E205="","",VLOOKUP('OPĆI DIO'!$C$1,'OPĆI DIO'!$N$4:$W$137,10,FALSE))</f>
        <v/>
      </c>
      <c r="B205" s="35" t="str">
        <f>IF(E205="","",VLOOKUP('OPĆI DIO'!$C$1,'OPĆI DIO'!$N$4:$W$137,9,FALSE))</f>
        <v/>
      </c>
      <c r="C205" s="75" t="str">
        <f t="shared" si="22"/>
        <v/>
      </c>
      <c r="D205" s="34" t="str">
        <f t="shared" si="23"/>
        <v/>
      </c>
      <c r="E205" s="42"/>
      <c r="F205" s="78" t="str">
        <f t="shared" si="24"/>
        <v/>
      </c>
      <c r="G205" s="73"/>
      <c r="H205" s="73"/>
      <c r="I205" s="73"/>
      <c r="J205" s="255"/>
      <c r="K205" t="str">
        <f>IF(E205="","",'OPĆI DIO'!$C$1)</f>
        <v/>
      </c>
      <c r="L205" t="str">
        <f t="shared" si="20"/>
        <v/>
      </c>
      <c r="M205" t="str">
        <f t="shared" si="21"/>
        <v/>
      </c>
    </row>
    <row r="206" spans="1:13">
      <c r="A206" s="35" t="str">
        <f>IF(E206="","",VLOOKUP('OPĆI DIO'!$C$1,'OPĆI DIO'!$N$4:$W$137,10,FALSE))</f>
        <v/>
      </c>
      <c r="B206" s="35" t="str">
        <f>IF(E206="","",VLOOKUP('OPĆI DIO'!$C$1,'OPĆI DIO'!$N$4:$W$137,9,FALSE))</f>
        <v/>
      </c>
      <c r="C206" s="75" t="str">
        <f t="shared" si="22"/>
        <v/>
      </c>
      <c r="D206" s="34" t="str">
        <f t="shared" si="23"/>
        <v/>
      </c>
      <c r="E206" s="42"/>
      <c r="F206" s="78" t="str">
        <f t="shared" si="24"/>
        <v/>
      </c>
      <c r="G206" s="73"/>
      <c r="H206" s="73"/>
      <c r="I206" s="73"/>
      <c r="J206" s="255"/>
      <c r="K206" t="str">
        <f>IF(E206="","",'OPĆI DIO'!$C$1)</f>
        <v/>
      </c>
      <c r="L206" t="str">
        <f t="shared" si="20"/>
        <v/>
      </c>
      <c r="M206" t="str">
        <f t="shared" si="21"/>
        <v/>
      </c>
    </row>
    <row r="207" spans="1:13">
      <c r="A207" s="35" t="str">
        <f>IF(E207="","",VLOOKUP('OPĆI DIO'!$C$1,'OPĆI DIO'!$N$4:$W$137,10,FALSE))</f>
        <v/>
      </c>
      <c r="B207" s="35" t="str">
        <f>IF(E207="","",VLOOKUP('OPĆI DIO'!$C$1,'OPĆI DIO'!$N$4:$W$137,9,FALSE))</f>
        <v/>
      </c>
      <c r="C207" s="75" t="str">
        <f t="shared" si="22"/>
        <v/>
      </c>
      <c r="D207" s="34" t="str">
        <f t="shared" si="23"/>
        <v/>
      </c>
      <c r="E207" s="42"/>
      <c r="F207" s="78" t="str">
        <f t="shared" si="24"/>
        <v/>
      </c>
      <c r="G207" s="73"/>
      <c r="H207" s="73"/>
      <c r="I207" s="73"/>
      <c r="J207" s="255"/>
      <c r="K207" t="str">
        <f>IF(E207="","",'OPĆI DIO'!$C$1)</f>
        <v/>
      </c>
      <c r="L207" t="str">
        <f t="shared" si="20"/>
        <v/>
      </c>
      <c r="M207" t="str">
        <f t="shared" si="21"/>
        <v/>
      </c>
    </row>
    <row r="208" spans="1:13">
      <c r="A208" s="35" t="str">
        <f>IF(E208="","",VLOOKUP('OPĆI DIO'!$C$1,'OPĆI DIO'!$N$4:$W$137,10,FALSE))</f>
        <v/>
      </c>
      <c r="B208" s="35" t="str">
        <f>IF(E208="","",VLOOKUP('OPĆI DIO'!$C$1,'OPĆI DIO'!$N$4:$W$137,9,FALSE))</f>
        <v/>
      </c>
      <c r="C208" s="75" t="str">
        <f t="shared" si="22"/>
        <v/>
      </c>
      <c r="D208" s="34" t="str">
        <f t="shared" si="23"/>
        <v/>
      </c>
      <c r="E208" s="42"/>
      <c r="F208" s="78" t="str">
        <f t="shared" si="24"/>
        <v/>
      </c>
      <c r="G208" s="73"/>
      <c r="H208" s="73"/>
      <c r="I208" s="73"/>
      <c r="J208" s="255"/>
      <c r="K208" t="str">
        <f>IF(E208="","",'OPĆI DIO'!$C$1)</f>
        <v/>
      </c>
      <c r="L208" t="str">
        <f t="shared" si="20"/>
        <v/>
      </c>
      <c r="M208" t="str">
        <f t="shared" si="21"/>
        <v/>
      </c>
    </row>
    <row r="209" spans="1:13">
      <c r="A209" s="35" t="str">
        <f>IF(E209="","",VLOOKUP('OPĆI DIO'!$C$1,'OPĆI DIO'!$N$4:$W$137,10,FALSE))</f>
        <v/>
      </c>
      <c r="B209" s="35" t="str">
        <f>IF(E209="","",VLOOKUP('OPĆI DIO'!$C$1,'OPĆI DIO'!$N$4:$W$137,9,FALSE))</f>
        <v/>
      </c>
      <c r="C209" s="75" t="str">
        <f t="shared" si="22"/>
        <v/>
      </c>
      <c r="D209" s="34" t="str">
        <f t="shared" si="23"/>
        <v/>
      </c>
      <c r="E209" s="42"/>
      <c r="F209" s="78" t="str">
        <f t="shared" si="24"/>
        <v/>
      </c>
      <c r="G209" s="73"/>
      <c r="H209" s="73"/>
      <c r="I209" s="73"/>
      <c r="J209" s="255"/>
      <c r="K209" t="str">
        <f>IF(E209="","",'OPĆI DIO'!$C$1)</f>
        <v/>
      </c>
      <c r="L209" t="str">
        <f t="shared" si="20"/>
        <v/>
      </c>
      <c r="M209" t="str">
        <f t="shared" si="21"/>
        <v/>
      </c>
    </row>
    <row r="210" spans="1:13">
      <c r="A210" s="35" t="str">
        <f>IF(E210="","",VLOOKUP('OPĆI DIO'!$C$1,'OPĆI DIO'!$N$4:$W$137,10,FALSE))</f>
        <v/>
      </c>
      <c r="B210" s="35" t="str">
        <f>IF(E210="","",VLOOKUP('OPĆI DIO'!$C$1,'OPĆI DIO'!$N$4:$W$137,9,FALSE))</f>
        <v/>
      </c>
      <c r="C210" s="75" t="str">
        <f t="shared" si="22"/>
        <v/>
      </c>
      <c r="D210" s="34" t="str">
        <f t="shared" si="23"/>
        <v/>
      </c>
      <c r="E210" s="42"/>
      <c r="F210" s="78" t="str">
        <f t="shared" si="24"/>
        <v/>
      </c>
      <c r="G210" s="73"/>
      <c r="H210" s="73"/>
      <c r="I210" s="73"/>
      <c r="J210" s="255"/>
      <c r="K210" t="str">
        <f>IF(E210="","",'OPĆI DIO'!$C$1)</f>
        <v/>
      </c>
      <c r="L210" t="str">
        <f t="shared" si="20"/>
        <v/>
      </c>
      <c r="M210" t="str">
        <f t="shared" si="21"/>
        <v/>
      </c>
    </row>
    <row r="211" spans="1:13">
      <c r="A211" s="35" t="str">
        <f>IF(E211="","",VLOOKUP('OPĆI DIO'!$C$1,'OPĆI DIO'!$N$4:$W$137,10,FALSE))</f>
        <v/>
      </c>
      <c r="B211" s="35" t="str">
        <f>IF(E211="","",VLOOKUP('OPĆI DIO'!$C$1,'OPĆI DIO'!$N$4:$W$137,9,FALSE))</f>
        <v/>
      </c>
      <c r="C211" s="75" t="str">
        <f t="shared" si="22"/>
        <v/>
      </c>
      <c r="D211" s="34" t="str">
        <f t="shared" si="23"/>
        <v/>
      </c>
      <c r="E211" s="42"/>
      <c r="F211" s="78" t="str">
        <f t="shared" si="24"/>
        <v/>
      </c>
      <c r="G211" s="73"/>
      <c r="H211" s="73"/>
      <c r="I211" s="73"/>
      <c r="J211" s="255"/>
      <c r="K211" t="str">
        <f>IF(E211="","",'OPĆI DIO'!$C$1)</f>
        <v/>
      </c>
      <c r="L211" t="str">
        <f t="shared" si="20"/>
        <v/>
      </c>
      <c r="M211" t="str">
        <f t="shared" si="21"/>
        <v/>
      </c>
    </row>
    <row r="212" spans="1:13">
      <c r="A212" s="35" t="str">
        <f>IF(E212="","",VLOOKUP('OPĆI DIO'!$C$1,'OPĆI DIO'!$N$4:$W$137,10,FALSE))</f>
        <v/>
      </c>
      <c r="B212" s="35" t="str">
        <f>IF(E212="","",VLOOKUP('OPĆI DIO'!$C$1,'OPĆI DIO'!$N$4:$W$137,9,FALSE))</f>
        <v/>
      </c>
      <c r="C212" s="75" t="str">
        <f t="shared" si="22"/>
        <v/>
      </c>
      <c r="D212" s="34" t="str">
        <f t="shared" si="23"/>
        <v/>
      </c>
      <c r="E212" s="42"/>
      <c r="F212" s="78" t="str">
        <f t="shared" si="24"/>
        <v/>
      </c>
      <c r="G212" s="73"/>
      <c r="H212" s="73"/>
      <c r="I212" s="73"/>
      <c r="J212" s="255"/>
      <c r="K212" t="str">
        <f>IF(E212="","",'OPĆI DIO'!$C$1)</f>
        <v/>
      </c>
      <c r="L212" t="str">
        <f t="shared" si="20"/>
        <v/>
      </c>
      <c r="M212" t="str">
        <f t="shared" si="21"/>
        <v/>
      </c>
    </row>
    <row r="213" spans="1:13">
      <c r="A213" s="35" t="str">
        <f>IF(E213="","",VLOOKUP('OPĆI DIO'!$C$1,'OPĆI DIO'!$N$4:$W$137,10,FALSE))</f>
        <v/>
      </c>
      <c r="B213" s="35" t="str">
        <f>IF(E213="","",VLOOKUP('OPĆI DIO'!$C$1,'OPĆI DIO'!$N$4:$W$137,9,FALSE))</f>
        <v/>
      </c>
      <c r="C213" s="75" t="str">
        <f t="shared" si="22"/>
        <v/>
      </c>
      <c r="D213" s="34" t="str">
        <f t="shared" si="23"/>
        <v/>
      </c>
      <c r="E213" s="42"/>
      <c r="F213" s="78" t="str">
        <f t="shared" si="24"/>
        <v/>
      </c>
      <c r="G213" s="73"/>
      <c r="H213" s="73"/>
      <c r="I213" s="73"/>
      <c r="J213" s="255"/>
      <c r="K213" t="str">
        <f>IF(E213="","",'OPĆI DIO'!$C$1)</f>
        <v/>
      </c>
      <c r="L213" t="str">
        <f t="shared" si="20"/>
        <v/>
      </c>
      <c r="M213" t="str">
        <f t="shared" si="21"/>
        <v/>
      </c>
    </row>
    <row r="214" spans="1:13">
      <c r="A214" s="35" t="str">
        <f>IF(E214="","",VLOOKUP('OPĆI DIO'!$C$1,'OPĆI DIO'!$N$4:$W$137,10,FALSE))</f>
        <v/>
      </c>
      <c r="B214" s="35" t="str">
        <f>IF(E214="","",VLOOKUP('OPĆI DIO'!$C$1,'OPĆI DIO'!$N$4:$W$137,9,FALSE))</f>
        <v/>
      </c>
      <c r="C214" s="75" t="str">
        <f t="shared" si="22"/>
        <v/>
      </c>
      <c r="D214" s="34" t="str">
        <f t="shared" si="23"/>
        <v/>
      </c>
      <c r="E214" s="42"/>
      <c r="F214" s="78" t="str">
        <f t="shared" si="24"/>
        <v/>
      </c>
      <c r="G214" s="73"/>
      <c r="H214" s="73"/>
      <c r="I214" s="73"/>
      <c r="J214" s="255"/>
      <c r="K214" t="str">
        <f>IF(E214="","",'OPĆI DIO'!$C$1)</f>
        <v/>
      </c>
      <c r="L214" t="str">
        <f t="shared" si="20"/>
        <v/>
      </c>
      <c r="M214" t="str">
        <f t="shared" si="21"/>
        <v/>
      </c>
    </row>
    <row r="215" spans="1:13">
      <c r="A215" s="35" t="str">
        <f>IF(E215="","",VLOOKUP('OPĆI DIO'!$C$1,'OPĆI DIO'!$N$4:$W$137,10,FALSE))</f>
        <v/>
      </c>
      <c r="B215" s="35" t="str">
        <f>IF(E215="","",VLOOKUP('OPĆI DIO'!$C$1,'OPĆI DIO'!$N$4:$W$137,9,FALSE))</f>
        <v/>
      </c>
      <c r="C215" s="75" t="str">
        <f t="shared" si="22"/>
        <v/>
      </c>
      <c r="D215" s="34" t="str">
        <f t="shared" si="23"/>
        <v/>
      </c>
      <c r="E215" s="42"/>
      <c r="F215" s="78" t="str">
        <f t="shared" si="24"/>
        <v/>
      </c>
      <c r="G215" s="73"/>
      <c r="H215" s="73"/>
      <c r="I215" s="73"/>
      <c r="J215" s="255"/>
      <c r="K215" t="str">
        <f>IF(E215="","",'OPĆI DIO'!$C$1)</f>
        <v/>
      </c>
      <c r="L215" t="str">
        <f t="shared" si="20"/>
        <v/>
      </c>
      <c r="M215" t="str">
        <f t="shared" si="21"/>
        <v/>
      </c>
    </row>
    <row r="216" spans="1:13">
      <c r="A216" s="35" t="str">
        <f>IF(E216="","",VLOOKUP('OPĆI DIO'!$C$1,'OPĆI DIO'!$N$4:$W$137,10,FALSE))</f>
        <v/>
      </c>
      <c r="B216" s="35" t="str">
        <f>IF(E216="","",VLOOKUP('OPĆI DIO'!$C$1,'OPĆI DIO'!$N$4:$W$137,9,FALSE))</f>
        <v/>
      </c>
      <c r="C216" s="75" t="str">
        <f t="shared" si="22"/>
        <v/>
      </c>
      <c r="D216" s="34" t="str">
        <f t="shared" si="23"/>
        <v/>
      </c>
      <c r="E216" s="42"/>
      <c r="F216" s="78" t="str">
        <f t="shared" si="24"/>
        <v/>
      </c>
      <c r="G216" s="73"/>
      <c r="H216" s="73"/>
      <c r="I216" s="73"/>
      <c r="J216" s="255"/>
      <c r="K216" t="str">
        <f>IF(E216="","",'OPĆI DIO'!$C$1)</f>
        <v/>
      </c>
      <c r="L216" t="str">
        <f t="shared" si="20"/>
        <v/>
      </c>
      <c r="M216" t="str">
        <f t="shared" si="21"/>
        <v/>
      </c>
    </row>
    <row r="217" spans="1:13">
      <c r="A217" s="35" t="str">
        <f>IF(E217="","",VLOOKUP('OPĆI DIO'!$C$1,'OPĆI DIO'!$N$4:$W$137,10,FALSE))</f>
        <v/>
      </c>
      <c r="B217" s="35" t="str">
        <f>IF(E217="","",VLOOKUP('OPĆI DIO'!$C$1,'OPĆI DIO'!$N$4:$W$137,9,FALSE))</f>
        <v/>
      </c>
      <c r="C217" s="75" t="str">
        <f t="shared" si="22"/>
        <v/>
      </c>
      <c r="D217" s="34" t="str">
        <f t="shared" si="23"/>
        <v/>
      </c>
      <c r="E217" s="42"/>
      <c r="F217" s="78" t="str">
        <f t="shared" si="24"/>
        <v/>
      </c>
      <c r="G217" s="73"/>
      <c r="H217" s="73"/>
      <c r="I217" s="73"/>
      <c r="J217" s="255"/>
      <c r="K217" t="str">
        <f>IF(E217="","",'OPĆI DIO'!$C$1)</f>
        <v/>
      </c>
      <c r="L217" t="str">
        <f t="shared" si="20"/>
        <v/>
      </c>
      <c r="M217" t="str">
        <f t="shared" si="21"/>
        <v/>
      </c>
    </row>
    <row r="218" spans="1:13">
      <c r="A218" s="35" t="str">
        <f>IF(E218="","",VLOOKUP('OPĆI DIO'!$C$1,'OPĆI DIO'!$N$4:$W$137,10,FALSE))</f>
        <v/>
      </c>
      <c r="B218" s="35" t="str">
        <f>IF(E218="","",VLOOKUP('OPĆI DIO'!$C$1,'OPĆI DIO'!$N$4:$W$137,9,FALSE))</f>
        <v/>
      </c>
      <c r="C218" s="75" t="str">
        <f t="shared" si="22"/>
        <v/>
      </c>
      <c r="D218" s="34" t="str">
        <f t="shared" si="23"/>
        <v/>
      </c>
      <c r="E218" s="42"/>
      <c r="F218" s="78" t="str">
        <f t="shared" si="24"/>
        <v/>
      </c>
      <c r="G218" s="73"/>
      <c r="H218" s="73"/>
      <c r="I218" s="73"/>
      <c r="J218" s="255"/>
      <c r="K218" t="str">
        <f>IF(E218="","",'OPĆI DIO'!$C$1)</f>
        <v/>
      </c>
      <c r="L218" t="str">
        <f t="shared" si="20"/>
        <v/>
      </c>
      <c r="M218" t="str">
        <f t="shared" si="21"/>
        <v/>
      </c>
    </row>
    <row r="219" spans="1:13">
      <c r="A219" s="35" t="str">
        <f>IF(E219="","",VLOOKUP('OPĆI DIO'!$C$1,'OPĆI DIO'!$N$4:$W$137,10,FALSE))</f>
        <v/>
      </c>
      <c r="B219" s="35" t="str">
        <f>IF(E219="","",VLOOKUP('OPĆI DIO'!$C$1,'OPĆI DIO'!$N$4:$W$137,9,FALSE))</f>
        <v/>
      </c>
      <c r="C219" s="75" t="str">
        <f t="shared" si="22"/>
        <v/>
      </c>
      <c r="D219" s="34" t="str">
        <f t="shared" si="23"/>
        <v/>
      </c>
      <c r="E219" s="42"/>
      <c r="F219" s="78" t="str">
        <f t="shared" si="24"/>
        <v/>
      </c>
      <c r="G219" s="73"/>
      <c r="H219" s="73"/>
      <c r="I219" s="73"/>
      <c r="J219" s="255"/>
      <c r="K219" t="str">
        <f>IF(E219="","",'OPĆI DIO'!$C$1)</f>
        <v/>
      </c>
      <c r="L219" t="str">
        <f t="shared" si="20"/>
        <v/>
      </c>
      <c r="M219" t="str">
        <f t="shared" si="21"/>
        <v/>
      </c>
    </row>
    <row r="220" spans="1:13">
      <c r="A220" s="35" t="str">
        <f>IF(E220="","",VLOOKUP('OPĆI DIO'!$C$1,'OPĆI DIO'!$N$4:$W$137,10,FALSE))</f>
        <v/>
      </c>
      <c r="B220" s="35" t="str">
        <f>IF(E220="","",VLOOKUP('OPĆI DIO'!$C$1,'OPĆI DIO'!$N$4:$W$137,9,FALSE))</f>
        <v/>
      </c>
      <c r="C220" s="75" t="str">
        <f t="shared" si="22"/>
        <v/>
      </c>
      <c r="D220" s="34" t="str">
        <f t="shared" si="23"/>
        <v/>
      </c>
      <c r="E220" s="42"/>
      <c r="F220" s="78" t="str">
        <f t="shared" si="24"/>
        <v/>
      </c>
      <c r="G220" s="73"/>
      <c r="H220" s="73"/>
      <c r="I220" s="73"/>
      <c r="J220" s="255"/>
      <c r="K220" t="str">
        <f>IF(E220="","",'OPĆI DIO'!$C$1)</f>
        <v/>
      </c>
      <c r="L220" t="str">
        <f t="shared" si="20"/>
        <v/>
      </c>
      <c r="M220" t="str">
        <f t="shared" si="21"/>
        <v/>
      </c>
    </row>
    <row r="221" spans="1:13">
      <c r="A221" s="35" t="str">
        <f>IF(E221="","",VLOOKUP('OPĆI DIO'!$C$1,'OPĆI DIO'!$N$4:$W$137,10,FALSE))</f>
        <v/>
      </c>
      <c r="B221" s="35" t="str">
        <f>IF(E221="","",VLOOKUP('OPĆI DIO'!$C$1,'OPĆI DIO'!$N$4:$W$137,9,FALSE))</f>
        <v/>
      </c>
      <c r="C221" s="75" t="str">
        <f t="shared" si="22"/>
        <v/>
      </c>
      <c r="D221" s="34" t="str">
        <f t="shared" si="23"/>
        <v/>
      </c>
      <c r="E221" s="42"/>
      <c r="F221" s="78" t="str">
        <f t="shared" si="24"/>
        <v/>
      </c>
      <c r="G221" s="73"/>
      <c r="H221" s="73"/>
      <c r="I221" s="73"/>
      <c r="J221" s="255"/>
      <c r="K221" t="str">
        <f>IF(E221="","",'OPĆI DIO'!$C$1)</f>
        <v/>
      </c>
      <c r="L221" t="str">
        <f t="shared" si="20"/>
        <v/>
      </c>
      <c r="M221" t="str">
        <f t="shared" si="21"/>
        <v/>
      </c>
    </row>
    <row r="222" spans="1:13">
      <c r="A222" s="35" t="str">
        <f>IF(E222="","",VLOOKUP('OPĆI DIO'!$C$1,'OPĆI DIO'!$N$4:$W$137,10,FALSE))</f>
        <v/>
      </c>
      <c r="B222" s="35" t="str">
        <f>IF(E222="","",VLOOKUP('OPĆI DIO'!$C$1,'OPĆI DIO'!$N$4:$W$137,9,FALSE))</f>
        <v/>
      </c>
      <c r="C222" s="75" t="str">
        <f t="shared" si="22"/>
        <v/>
      </c>
      <c r="D222" s="34" t="str">
        <f t="shared" si="23"/>
        <v/>
      </c>
      <c r="E222" s="42"/>
      <c r="F222" s="78" t="str">
        <f t="shared" si="24"/>
        <v/>
      </c>
      <c r="G222" s="73"/>
      <c r="H222" s="73"/>
      <c r="I222" s="73"/>
      <c r="J222" s="255"/>
      <c r="K222" t="str">
        <f>IF(E222="","",'OPĆI DIO'!$C$1)</f>
        <v/>
      </c>
      <c r="L222" t="str">
        <f t="shared" si="20"/>
        <v/>
      </c>
      <c r="M222" t="str">
        <f t="shared" si="21"/>
        <v/>
      </c>
    </row>
    <row r="223" spans="1:13">
      <c r="A223" s="35" t="str">
        <f>IF(E223="","",VLOOKUP('OPĆI DIO'!$C$1,'OPĆI DIO'!$N$4:$W$137,10,FALSE))</f>
        <v/>
      </c>
      <c r="B223" s="35" t="str">
        <f>IF(E223="","",VLOOKUP('OPĆI DIO'!$C$1,'OPĆI DIO'!$N$4:$W$137,9,FALSE))</f>
        <v/>
      </c>
      <c r="C223" s="75" t="str">
        <f t="shared" si="22"/>
        <v/>
      </c>
      <c r="D223" s="34" t="str">
        <f t="shared" si="23"/>
        <v/>
      </c>
      <c r="E223" s="42"/>
      <c r="F223" s="78" t="str">
        <f t="shared" si="24"/>
        <v/>
      </c>
      <c r="G223" s="73"/>
      <c r="H223" s="73"/>
      <c r="I223" s="73"/>
      <c r="J223" s="255"/>
      <c r="K223" t="str">
        <f>IF(E223="","",'OPĆI DIO'!$C$1)</f>
        <v/>
      </c>
      <c r="L223" t="str">
        <f t="shared" si="20"/>
        <v/>
      </c>
      <c r="M223" t="str">
        <f t="shared" si="21"/>
        <v/>
      </c>
    </row>
    <row r="224" spans="1:13">
      <c r="A224" s="35" t="str">
        <f>IF(E224="","",VLOOKUP('OPĆI DIO'!$C$1,'OPĆI DIO'!$N$4:$W$137,10,FALSE))</f>
        <v/>
      </c>
      <c r="B224" s="35" t="str">
        <f>IF(E224="","",VLOOKUP('OPĆI DIO'!$C$1,'OPĆI DIO'!$N$4:$W$137,9,FALSE))</f>
        <v/>
      </c>
      <c r="C224" s="75" t="str">
        <f t="shared" si="22"/>
        <v/>
      </c>
      <c r="D224" s="34" t="str">
        <f t="shared" si="23"/>
        <v/>
      </c>
      <c r="E224" s="42"/>
      <c r="F224" s="78" t="str">
        <f t="shared" si="24"/>
        <v/>
      </c>
      <c r="G224" s="73"/>
      <c r="H224" s="73"/>
      <c r="I224" s="73"/>
      <c r="J224" s="255"/>
      <c r="K224" t="str">
        <f>IF(E224="","",'OPĆI DIO'!$C$1)</f>
        <v/>
      </c>
      <c r="L224" t="str">
        <f t="shared" si="20"/>
        <v/>
      </c>
      <c r="M224" t="str">
        <f t="shared" si="21"/>
        <v/>
      </c>
    </row>
    <row r="225" spans="1:13">
      <c r="A225" s="35" t="str">
        <f>IF(E225="","",VLOOKUP('OPĆI DIO'!$C$1,'OPĆI DIO'!$N$4:$W$137,10,FALSE))</f>
        <v/>
      </c>
      <c r="B225" s="35" t="str">
        <f>IF(E225="","",VLOOKUP('OPĆI DIO'!$C$1,'OPĆI DIO'!$N$4:$W$137,9,FALSE))</f>
        <v/>
      </c>
      <c r="C225" s="75" t="str">
        <f t="shared" si="22"/>
        <v/>
      </c>
      <c r="D225" s="34" t="str">
        <f t="shared" si="23"/>
        <v/>
      </c>
      <c r="E225" s="42"/>
      <c r="F225" s="78" t="str">
        <f t="shared" si="24"/>
        <v/>
      </c>
      <c r="G225" s="73"/>
      <c r="H225" s="73"/>
      <c r="I225" s="73"/>
      <c r="J225" s="255"/>
      <c r="K225" t="str">
        <f>IF(E225="","",'OPĆI DIO'!$C$1)</f>
        <v/>
      </c>
      <c r="L225" t="str">
        <f t="shared" si="20"/>
        <v/>
      </c>
      <c r="M225" t="str">
        <f t="shared" si="21"/>
        <v/>
      </c>
    </row>
    <row r="226" spans="1:13">
      <c r="A226" s="35" t="str">
        <f>IF(E226="","",VLOOKUP('OPĆI DIO'!$C$1,'OPĆI DIO'!$N$4:$W$137,10,FALSE))</f>
        <v/>
      </c>
      <c r="B226" s="35" t="str">
        <f>IF(E226="","",VLOOKUP('OPĆI DIO'!$C$1,'OPĆI DIO'!$N$4:$W$137,9,FALSE))</f>
        <v/>
      </c>
      <c r="C226" s="75" t="str">
        <f t="shared" si="22"/>
        <v/>
      </c>
      <c r="D226" s="34" t="str">
        <f t="shared" si="23"/>
        <v/>
      </c>
      <c r="E226" s="42"/>
      <c r="F226" s="78" t="str">
        <f t="shared" si="24"/>
        <v/>
      </c>
      <c r="G226" s="73"/>
      <c r="H226" s="73"/>
      <c r="I226" s="73"/>
      <c r="J226" s="255"/>
      <c r="K226" t="str">
        <f>IF(E226="","",'OPĆI DIO'!$C$1)</f>
        <v/>
      </c>
      <c r="L226" t="str">
        <f t="shared" si="20"/>
        <v/>
      </c>
      <c r="M226" t="str">
        <f t="shared" si="21"/>
        <v/>
      </c>
    </row>
    <row r="227" spans="1:13">
      <c r="A227" s="35" t="str">
        <f>IF(E227="","",VLOOKUP('OPĆI DIO'!$C$1,'OPĆI DIO'!$N$4:$W$137,10,FALSE))</f>
        <v/>
      </c>
      <c r="B227" s="35" t="str">
        <f>IF(E227="","",VLOOKUP('OPĆI DIO'!$C$1,'OPĆI DIO'!$N$4:$W$137,9,FALSE))</f>
        <v/>
      </c>
      <c r="C227" s="75" t="str">
        <f t="shared" si="22"/>
        <v/>
      </c>
      <c r="D227" s="34" t="str">
        <f t="shared" si="23"/>
        <v/>
      </c>
      <c r="E227" s="42"/>
      <c r="F227" s="78" t="str">
        <f t="shared" si="24"/>
        <v/>
      </c>
      <c r="G227" s="73"/>
      <c r="H227" s="73"/>
      <c r="I227" s="73"/>
      <c r="J227" s="255"/>
      <c r="K227" t="str">
        <f>IF(E227="","",'OPĆI DIO'!$C$1)</f>
        <v/>
      </c>
      <c r="L227" t="str">
        <f t="shared" si="20"/>
        <v/>
      </c>
      <c r="M227" t="str">
        <f t="shared" si="21"/>
        <v/>
      </c>
    </row>
    <row r="228" spans="1:13">
      <c r="A228" s="35" t="str">
        <f>IF(E228="","",VLOOKUP('OPĆI DIO'!$C$1,'OPĆI DIO'!$N$4:$W$137,10,FALSE))</f>
        <v/>
      </c>
      <c r="B228" s="35" t="str">
        <f>IF(E228="","",VLOOKUP('OPĆI DIO'!$C$1,'OPĆI DIO'!$N$4:$W$137,9,FALSE))</f>
        <v/>
      </c>
      <c r="C228" s="75" t="str">
        <f t="shared" si="22"/>
        <v/>
      </c>
      <c r="D228" s="34" t="str">
        <f t="shared" si="23"/>
        <v/>
      </c>
      <c r="E228" s="42"/>
      <c r="F228" s="78" t="str">
        <f t="shared" si="24"/>
        <v/>
      </c>
      <c r="G228" s="73"/>
      <c r="H228" s="73"/>
      <c r="I228" s="73"/>
      <c r="J228" s="255"/>
      <c r="K228" t="str">
        <f>IF(E228="","",'OPĆI DIO'!$C$1)</f>
        <v/>
      </c>
      <c r="L228" t="str">
        <f t="shared" si="20"/>
        <v/>
      </c>
      <c r="M228" t="str">
        <f t="shared" si="21"/>
        <v/>
      </c>
    </row>
    <row r="229" spans="1:13">
      <c r="A229" s="35" t="str">
        <f>IF(E229="","",VLOOKUP('OPĆI DIO'!$C$1,'OPĆI DIO'!$N$4:$W$137,10,FALSE))</f>
        <v/>
      </c>
      <c r="B229" s="35" t="str">
        <f>IF(E229="","",VLOOKUP('OPĆI DIO'!$C$1,'OPĆI DIO'!$N$4:$W$137,9,FALSE))</f>
        <v/>
      </c>
      <c r="C229" s="75" t="str">
        <f t="shared" si="22"/>
        <v/>
      </c>
      <c r="D229" s="34" t="str">
        <f t="shared" si="23"/>
        <v/>
      </c>
      <c r="E229" s="42"/>
      <c r="F229" s="78" t="str">
        <f t="shared" si="24"/>
        <v/>
      </c>
      <c r="G229" s="73"/>
      <c r="H229" s="73"/>
      <c r="I229" s="73"/>
      <c r="J229" s="255"/>
      <c r="K229" t="str">
        <f>IF(E229="","",'OPĆI DIO'!$C$1)</f>
        <v/>
      </c>
      <c r="L229" t="str">
        <f t="shared" si="20"/>
        <v/>
      </c>
      <c r="M229" t="str">
        <f t="shared" si="21"/>
        <v/>
      </c>
    </row>
    <row r="230" spans="1:13">
      <c r="A230" s="35" t="str">
        <f>IF(E230="","",VLOOKUP('OPĆI DIO'!$C$1,'OPĆI DIO'!$N$4:$W$137,10,FALSE))</f>
        <v/>
      </c>
      <c r="B230" s="35" t="str">
        <f>IF(E230="","",VLOOKUP('OPĆI DIO'!$C$1,'OPĆI DIO'!$N$4:$W$137,9,FALSE))</f>
        <v/>
      </c>
      <c r="C230" s="75" t="str">
        <f t="shared" si="22"/>
        <v/>
      </c>
      <c r="D230" s="34" t="str">
        <f t="shared" si="23"/>
        <v/>
      </c>
      <c r="E230" s="42"/>
      <c r="F230" s="78" t="str">
        <f t="shared" si="24"/>
        <v/>
      </c>
      <c r="G230" s="73"/>
      <c r="H230" s="73"/>
      <c r="I230" s="73"/>
      <c r="J230" s="255"/>
      <c r="K230" t="str">
        <f>IF(E230="","",'OPĆI DIO'!$C$1)</f>
        <v/>
      </c>
      <c r="L230" t="str">
        <f t="shared" si="20"/>
        <v/>
      </c>
      <c r="M230" t="str">
        <f t="shared" si="21"/>
        <v/>
      </c>
    </row>
    <row r="231" spans="1:13">
      <c r="A231" s="35" t="str">
        <f>IF(E231="","",VLOOKUP('OPĆI DIO'!$C$1,'OPĆI DIO'!$N$4:$W$137,10,FALSE))</f>
        <v/>
      </c>
      <c r="B231" s="35" t="str">
        <f>IF(E231="","",VLOOKUP('OPĆI DIO'!$C$1,'OPĆI DIO'!$N$4:$W$137,9,FALSE))</f>
        <v/>
      </c>
      <c r="C231" s="75" t="str">
        <f t="shared" si="22"/>
        <v/>
      </c>
      <c r="D231" s="34" t="str">
        <f t="shared" si="23"/>
        <v/>
      </c>
      <c r="E231" s="42"/>
      <c r="F231" s="78" t="str">
        <f t="shared" si="24"/>
        <v/>
      </c>
      <c r="G231" s="73"/>
      <c r="H231" s="73"/>
      <c r="I231" s="73"/>
      <c r="J231" s="255"/>
      <c r="K231" t="str">
        <f>IF(E231="","",'OPĆI DIO'!$C$1)</f>
        <v/>
      </c>
      <c r="L231" t="str">
        <f t="shared" si="20"/>
        <v/>
      </c>
      <c r="M231" t="str">
        <f t="shared" si="21"/>
        <v/>
      </c>
    </row>
    <row r="232" spans="1:13">
      <c r="A232" s="35" t="str">
        <f>IF(E232="","",VLOOKUP('OPĆI DIO'!$C$1,'OPĆI DIO'!$N$4:$W$137,10,FALSE))</f>
        <v/>
      </c>
      <c r="B232" s="35" t="str">
        <f>IF(E232="","",VLOOKUP('OPĆI DIO'!$C$1,'OPĆI DIO'!$N$4:$W$137,9,FALSE))</f>
        <v/>
      </c>
      <c r="C232" s="75" t="str">
        <f t="shared" si="22"/>
        <v/>
      </c>
      <c r="D232" s="34" t="str">
        <f t="shared" si="23"/>
        <v/>
      </c>
      <c r="E232" s="42"/>
      <c r="F232" s="78" t="str">
        <f t="shared" si="24"/>
        <v/>
      </c>
      <c r="G232" s="73"/>
      <c r="H232" s="73"/>
      <c r="I232" s="73"/>
      <c r="J232" s="255"/>
      <c r="K232" t="str">
        <f>IF(E232="","",'OPĆI DIO'!$C$1)</f>
        <v/>
      </c>
      <c r="L232" t="str">
        <f t="shared" si="20"/>
        <v/>
      </c>
      <c r="M232" t="str">
        <f t="shared" si="21"/>
        <v/>
      </c>
    </row>
    <row r="233" spans="1:13">
      <c r="A233" s="35" t="str">
        <f>IF(E233="","",VLOOKUP('OPĆI DIO'!$C$1,'OPĆI DIO'!$N$4:$W$137,10,FALSE))</f>
        <v/>
      </c>
      <c r="B233" s="35" t="str">
        <f>IF(E233="","",VLOOKUP('OPĆI DIO'!$C$1,'OPĆI DIO'!$N$4:$W$137,9,FALSE))</f>
        <v/>
      </c>
      <c r="C233" s="75" t="str">
        <f t="shared" si="22"/>
        <v/>
      </c>
      <c r="D233" s="34" t="str">
        <f t="shared" si="23"/>
        <v/>
      </c>
      <c r="E233" s="42"/>
      <c r="F233" s="78" t="str">
        <f t="shared" si="24"/>
        <v/>
      </c>
      <c r="G233" s="73"/>
      <c r="H233" s="73"/>
      <c r="I233" s="73"/>
      <c r="J233" s="255"/>
      <c r="K233" t="str">
        <f>IF(E233="","",'OPĆI DIO'!$C$1)</f>
        <v/>
      </c>
      <c r="L233" t="str">
        <f t="shared" si="20"/>
        <v/>
      </c>
      <c r="M233" t="str">
        <f t="shared" si="21"/>
        <v/>
      </c>
    </row>
    <row r="234" spans="1:13">
      <c r="A234" s="35" t="str">
        <f>IF(E234="","",VLOOKUP('OPĆI DIO'!$C$1,'OPĆI DIO'!$N$4:$W$137,10,FALSE))</f>
        <v/>
      </c>
      <c r="B234" s="35" t="str">
        <f>IF(E234="","",VLOOKUP('OPĆI DIO'!$C$1,'OPĆI DIO'!$N$4:$W$137,9,FALSE))</f>
        <v/>
      </c>
      <c r="C234" s="75" t="str">
        <f t="shared" si="22"/>
        <v/>
      </c>
      <c r="D234" s="34" t="str">
        <f t="shared" si="23"/>
        <v/>
      </c>
      <c r="E234" s="42"/>
      <c r="F234" s="78" t="str">
        <f t="shared" si="24"/>
        <v/>
      </c>
      <c r="G234" s="73"/>
      <c r="H234" s="73"/>
      <c r="I234" s="73"/>
      <c r="J234" s="255"/>
      <c r="K234" t="str">
        <f>IF(E234="","",'OPĆI DIO'!$C$1)</f>
        <v/>
      </c>
      <c r="L234" t="str">
        <f t="shared" si="20"/>
        <v/>
      </c>
      <c r="M234" t="str">
        <f t="shared" si="21"/>
        <v/>
      </c>
    </row>
    <row r="235" spans="1:13">
      <c r="A235" s="35" t="str">
        <f>IF(E235="","",VLOOKUP('OPĆI DIO'!$C$1,'OPĆI DIO'!$N$4:$W$137,10,FALSE))</f>
        <v/>
      </c>
      <c r="B235" s="35" t="str">
        <f>IF(E235="","",VLOOKUP('OPĆI DIO'!$C$1,'OPĆI DIO'!$N$4:$W$137,9,FALSE))</f>
        <v/>
      </c>
      <c r="C235" s="75" t="str">
        <f t="shared" si="22"/>
        <v/>
      </c>
      <c r="D235" s="34" t="str">
        <f t="shared" si="23"/>
        <v/>
      </c>
      <c r="E235" s="42"/>
      <c r="F235" s="78" t="str">
        <f t="shared" si="24"/>
        <v/>
      </c>
      <c r="G235" s="73"/>
      <c r="H235" s="73"/>
      <c r="I235" s="73"/>
      <c r="J235" s="255"/>
      <c r="K235" t="str">
        <f>IF(E235="","",'OPĆI DIO'!$C$1)</f>
        <v/>
      </c>
      <c r="L235" t="str">
        <f t="shared" si="20"/>
        <v/>
      </c>
      <c r="M235" t="str">
        <f t="shared" si="21"/>
        <v/>
      </c>
    </row>
    <row r="236" spans="1:13">
      <c r="A236" s="35" t="str">
        <f>IF(E236="","",VLOOKUP('OPĆI DIO'!$C$1,'OPĆI DIO'!$N$4:$W$137,10,FALSE))</f>
        <v/>
      </c>
      <c r="B236" s="35" t="str">
        <f>IF(E236="","",VLOOKUP('OPĆI DIO'!$C$1,'OPĆI DIO'!$N$4:$W$137,9,FALSE))</f>
        <v/>
      </c>
      <c r="C236" s="75" t="str">
        <f t="shared" si="22"/>
        <v/>
      </c>
      <c r="D236" s="34" t="str">
        <f t="shared" si="23"/>
        <v/>
      </c>
      <c r="E236" s="42"/>
      <c r="F236" s="78" t="str">
        <f t="shared" si="24"/>
        <v/>
      </c>
      <c r="G236" s="73"/>
      <c r="H236" s="73"/>
      <c r="I236" s="73"/>
      <c r="J236" s="255"/>
      <c r="K236" t="str">
        <f>IF(E236="","",'OPĆI DIO'!$C$1)</f>
        <v/>
      </c>
      <c r="L236" t="str">
        <f t="shared" si="20"/>
        <v/>
      </c>
      <c r="M236" t="str">
        <f t="shared" si="21"/>
        <v/>
      </c>
    </row>
    <row r="237" spans="1:13">
      <c r="A237" s="35" t="str">
        <f>IF(E237="","",VLOOKUP('OPĆI DIO'!$C$1,'OPĆI DIO'!$N$4:$W$137,10,FALSE))</f>
        <v/>
      </c>
      <c r="B237" s="35" t="str">
        <f>IF(E237="","",VLOOKUP('OPĆI DIO'!$C$1,'OPĆI DIO'!$N$4:$W$137,9,FALSE))</f>
        <v/>
      </c>
      <c r="C237" s="75" t="str">
        <f t="shared" si="22"/>
        <v/>
      </c>
      <c r="D237" s="34" t="str">
        <f t="shared" si="23"/>
        <v/>
      </c>
      <c r="E237" s="42"/>
      <c r="F237" s="78" t="str">
        <f t="shared" si="24"/>
        <v/>
      </c>
      <c r="G237" s="73"/>
      <c r="H237" s="73"/>
      <c r="I237" s="73"/>
      <c r="J237" s="255"/>
      <c r="K237" t="str">
        <f>IF(E237="","",'OPĆI DIO'!$C$1)</f>
        <v/>
      </c>
      <c r="L237" t="str">
        <f t="shared" si="20"/>
        <v/>
      </c>
      <c r="M237" t="str">
        <f t="shared" si="21"/>
        <v/>
      </c>
    </row>
    <row r="238" spans="1:13">
      <c r="A238" s="35" t="str">
        <f>IF(E238="","",VLOOKUP('OPĆI DIO'!$C$1,'OPĆI DIO'!$N$4:$W$137,10,FALSE))</f>
        <v/>
      </c>
      <c r="B238" s="35" t="str">
        <f>IF(E238="","",VLOOKUP('OPĆI DIO'!$C$1,'OPĆI DIO'!$N$4:$W$137,9,FALSE))</f>
        <v/>
      </c>
      <c r="C238" s="75" t="str">
        <f t="shared" si="22"/>
        <v/>
      </c>
      <c r="D238" s="34" t="str">
        <f t="shared" si="23"/>
        <v/>
      </c>
      <c r="E238" s="42"/>
      <c r="F238" s="78" t="str">
        <f t="shared" si="24"/>
        <v/>
      </c>
      <c r="G238" s="73"/>
      <c r="H238" s="73"/>
      <c r="I238" s="73"/>
      <c r="J238" s="255"/>
      <c r="K238" t="str">
        <f>IF(E238="","",'OPĆI DIO'!$C$1)</f>
        <v/>
      </c>
      <c r="L238" t="str">
        <f t="shared" si="20"/>
        <v/>
      </c>
      <c r="M238" t="str">
        <f t="shared" si="21"/>
        <v/>
      </c>
    </row>
    <row r="239" spans="1:13">
      <c r="A239" s="35" t="str">
        <f>IF(E239="","",VLOOKUP('OPĆI DIO'!$C$1,'OPĆI DIO'!$N$4:$W$137,10,FALSE))</f>
        <v/>
      </c>
      <c r="B239" s="35" t="str">
        <f>IF(E239="","",VLOOKUP('OPĆI DIO'!$C$1,'OPĆI DIO'!$N$4:$W$137,9,FALSE))</f>
        <v/>
      </c>
      <c r="C239" s="75" t="str">
        <f t="shared" si="22"/>
        <v/>
      </c>
      <c r="D239" s="34" t="str">
        <f t="shared" si="23"/>
        <v/>
      </c>
      <c r="E239" s="42"/>
      <c r="F239" s="78" t="str">
        <f t="shared" si="24"/>
        <v/>
      </c>
      <c r="G239" s="73"/>
      <c r="H239" s="73"/>
      <c r="I239" s="73"/>
      <c r="J239" s="255"/>
      <c r="K239" t="str">
        <f>IF(E239="","",'OPĆI DIO'!$C$1)</f>
        <v/>
      </c>
      <c r="L239" t="str">
        <f t="shared" si="20"/>
        <v/>
      </c>
      <c r="M239" t="str">
        <f t="shared" si="21"/>
        <v/>
      </c>
    </row>
    <row r="240" spans="1:13">
      <c r="A240" s="35" t="str">
        <f>IF(E240="","",VLOOKUP('OPĆI DIO'!$C$1,'OPĆI DIO'!$N$4:$W$137,10,FALSE))</f>
        <v/>
      </c>
      <c r="B240" s="35" t="str">
        <f>IF(E240="","",VLOOKUP('OPĆI DIO'!$C$1,'OPĆI DIO'!$N$4:$W$137,9,FALSE))</f>
        <v/>
      </c>
      <c r="C240" s="75" t="str">
        <f t="shared" si="22"/>
        <v/>
      </c>
      <c r="D240" s="34" t="str">
        <f t="shared" si="23"/>
        <v/>
      </c>
      <c r="E240" s="42"/>
      <c r="F240" s="78" t="str">
        <f t="shared" si="24"/>
        <v/>
      </c>
      <c r="G240" s="73"/>
      <c r="H240" s="73"/>
      <c r="I240" s="73"/>
      <c r="J240" s="255"/>
      <c r="K240" t="str">
        <f>IF(E240="","",'OPĆI DIO'!$C$1)</f>
        <v/>
      </c>
      <c r="L240" t="str">
        <f t="shared" si="20"/>
        <v/>
      </c>
      <c r="M240" t="str">
        <f t="shared" si="21"/>
        <v/>
      </c>
    </row>
    <row r="241" spans="1:13">
      <c r="A241" s="35" t="str">
        <f>IF(E241="","",VLOOKUP('OPĆI DIO'!$C$1,'OPĆI DIO'!$N$4:$W$137,10,FALSE))</f>
        <v/>
      </c>
      <c r="B241" s="35" t="str">
        <f>IF(E241="","",VLOOKUP('OPĆI DIO'!$C$1,'OPĆI DIO'!$N$4:$W$137,9,FALSE))</f>
        <v/>
      </c>
      <c r="C241" s="75" t="str">
        <f t="shared" si="22"/>
        <v/>
      </c>
      <c r="D241" s="34" t="str">
        <f t="shared" si="23"/>
        <v/>
      </c>
      <c r="E241" s="42"/>
      <c r="F241" s="78" t="str">
        <f t="shared" si="24"/>
        <v/>
      </c>
      <c r="G241" s="73"/>
      <c r="H241" s="73"/>
      <c r="I241" s="73"/>
      <c r="J241" s="255"/>
      <c r="K241" t="str">
        <f>IF(E241="","",'OPĆI DIO'!$C$1)</f>
        <v/>
      </c>
      <c r="L241" t="str">
        <f t="shared" si="20"/>
        <v/>
      </c>
      <c r="M241" t="str">
        <f t="shared" si="21"/>
        <v/>
      </c>
    </row>
    <row r="242" spans="1:13">
      <c r="A242" s="35" t="str">
        <f>IF(E242="","",VLOOKUP('OPĆI DIO'!$C$1,'OPĆI DIO'!$N$4:$W$137,10,FALSE))</f>
        <v/>
      </c>
      <c r="B242" s="35" t="str">
        <f>IF(E242="","",VLOOKUP('OPĆI DIO'!$C$1,'OPĆI DIO'!$N$4:$W$137,9,FALSE))</f>
        <v/>
      </c>
      <c r="C242" s="75" t="str">
        <f t="shared" si="22"/>
        <v/>
      </c>
      <c r="D242" s="34" t="str">
        <f t="shared" si="23"/>
        <v/>
      </c>
      <c r="E242" s="42"/>
      <c r="F242" s="78" t="str">
        <f t="shared" si="24"/>
        <v/>
      </c>
      <c r="G242" s="73"/>
      <c r="H242" s="73"/>
      <c r="I242" s="73"/>
      <c r="J242" s="255"/>
      <c r="K242" t="str">
        <f>IF(E242="","",'OPĆI DIO'!$C$1)</f>
        <v/>
      </c>
      <c r="L242" t="str">
        <f t="shared" si="20"/>
        <v/>
      </c>
      <c r="M242" t="str">
        <f t="shared" si="21"/>
        <v/>
      </c>
    </row>
    <row r="243" spans="1:13">
      <c r="A243" s="35" t="str">
        <f>IF(E243="","",VLOOKUP('OPĆI DIO'!$C$1,'OPĆI DIO'!$N$4:$W$137,10,FALSE))</f>
        <v/>
      </c>
      <c r="B243" s="35" t="str">
        <f>IF(E243="","",VLOOKUP('OPĆI DIO'!$C$1,'OPĆI DIO'!$N$4:$W$137,9,FALSE))</f>
        <v/>
      </c>
      <c r="C243" s="75" t="str">
        <f t="shared" si="22"/>
        <v/>
      </c>
      <c r="D243" s="34" t="str">
        <f t="shared" si="23"/>
        <v/>
      </c>
      <c r="E243" s="42"/>
      <c r="F243" s="78" t="str">
        <f t="shared" si="24"/>
        <v/>
      </c>
      <c r="G243" s="73"/>
      <c r="H243" s="73"/>
      <c r="I243" s="73"/>
      <c r="J243" s="255"/>
      <c r="K243" t="str">
        <f>IF(E243="","",'OPĆI DIO'!$C$1)</f>
        <v/>
      </c>
      <c r="L243" t="str">
        <f t="shared" si="20"/>
        <v/>
      </c>
      <c r="M243" t="str">
        <f t="shared" si="21"/>
        <v/>
      </c>
    </row>
    <row r="244" spans="1:13">
      <c r="A244" s="35" t="str">
        <f>IF(E244="","",VLOOKUP('OPĆI DIO'!$C$1,'OPĆI DIO'!$N$4:$W$137,10,FALSE))</f>
        <v/>
      </c>
      <c r="B244" s="35" t="str">
        <f>IF(E244="","",VLOOKUP('OPĆI DIO'!$C$1,'OPĆI DIO'!$N$4:$W$137,9,FALSE))</f>
        <v/>
      </c>
      <c r="C244" s="75" t="str">
        <f t="shared" si="22"/>
        <v/>
      </c>
      <c r="D244" s="34" t="str">
        <f t="shared" si="23"/>
        <v/>
      </c>
      <c r="E244" s="42"/>
      <c r="F244" s="78" t="str">
        <f t="shared" si="24"/>
        <v/>
      </c>
      <c r="G244" s="73"/>
      <c r="H244" s="73"/>
      <c r="I244" s="73"/>
      <c r="J244" s="255"/>
      <c r="K244" t="str">
        <f>IF(E244="","",'OPĆI DIO'!$C$1)</f>
        <v/>
      </c>
      <c r="L244" t="str">
        <f t="shared" si="20"/>
        <v/>
      </c>
      <c r="M244" t="str">
        <f t="shared" si="21"/>
        <v/>
      </c>
    </row>
    <row r="245" spans="1:13">
      <c r="A245" s="35" t="str">
        <f>IF(E245="","",VLOOKUP('OPĆI DIO'!$C$1,'OPĆI DIO'!$N$4:$W$137,10,FALSE))</f>
        <v/>
      </c>
      <c r="B245" s="35" t="str">
        <f>IF(E245="","",VLOOKUP('OPĆI DIO'!$C$1,'OPĆI DIO'!$N$4:$W$137,9,FALSE))</f>
        <v/>
      </c>
      <c r="C245" s="75" t="str">
        <f t="shared" si="22"/>
        <v/>
      </c>
      <c r="D245" s="34" t="str">
        <f t="shared" si="23"/>
        <v/>
      </c>
      <c r="E245" s="42"/>
      <c r="F245" s="78" t="str">
        <f t="shared" si="24"/>
        <v/>
      </c>
      <c r="G245" s="73"/>
      <c r="H245" s="73"/>
      <c r="I245" s="73"/>
      <c r="J245" s="255"/>
      <c r="K245" t="str">
        <f>IF(E245="","",'OPĆI DIO'!$C$1)</f>
        <v/>
      </c>
      <c r="L245" t="str">
        <f t="shared" si="20"/>
        <v/>
      </c>
      <c r="M245" t="str">
        <f t="shared" si="21"/>
        <v/>
      </c>
    </row>
    <row r="246" spans="1:13">
      <c r="A246" s="35" t="str">
        <f>IF(E246="","",VLOOKUP('OPĆI DIO'!$C$1,'OPĆI DIO'!$N$4:$W$137,10,FALSE))</f>
        <v/>
      </c>
      <c r="B246" s="35" t="str">
        <f>IF(E246="","",VLOOKUP('OPĆI DIO'!$C$1,'OPĆI DIO'!$N$4:$W$137,9,FALSE))</f>
        <v/>
      </c>
      <c r="C246" s="75" t="str">
        <f t="shared" si="22"/>
        <v/>
      </c>
      <c r="D246" s="34" t="str">
        <f t="shared" si="23"/>
        <v/>
      </c>
      <c r="E246" s="42"/>
      <c r="F246" s="78" t="str">
        <f t="shared" si="24"/>
        <v/>
      </c>
      <c r="G246" s="73"/>
      <c r="H246" s="73"/>
      <c r="I246" s="73"/>
      <c r="J246" s="255"/>
      <c r="K246" t="str">
        <f>IF(E246="","",'OPĆI DIO'!$C$1)</f>
        <v/>
      </c>
      <c r="L246" t="str">
        <f t="shared" si="20"/>
        <v/>
      </c>
      <c r="M246" t="str">
        <f t="shared" si="21"/>
        <v/>
      </c>
    </row>
    <row r="247" spans="1:13">
      <c r="A247" s="35" t="str">
        <f>IF(E247="","",VLOOKUP('OPĆI DIO'!$C$1,'OPĆI DIO'!$N$4:$W$137,10,FALSE))</f>
        <v/>
      </c>
      <c r="B247" s="35" t="str">
        <f>IF(E247="","",VLOOKUP('OPĆI DIO'!$C$1,'OPĆI DIO'!$N$4:$W$137,9,FALSE))</f>
        <v/>
      </c>
      <c r="C247" s="75" t="str">
        <f t="shared" si="22"/>
        <v/>
      </c>
      <c r="D247" s="34" t="str">
        <f t="shared" si="23"/>
        <v/>
      </c>
      <c r="E247" s="42"/>
      <c r="F247" s="78" t="str">
        <f t="shared" si="24"/>
        <v/>
      </c>
      <c r="G247" s="73"/>
      <c r="H247" s="73"/>
      <c r="I247" s="73"/>
      <c r="J247" s="255"/>
      <c r="K247" t="str">
        <f>IF(E247="","",'OPĆI DIO'!$C$1)</f>
        <v/>
      </c>
      <c r="L247" t="str">
        <f t="shared" si="20"/>
        <v/>
      </c>
      <c r="M247" t="str">
        <f t="shared" si="21"/>
        <v/>
      </c>
    </row>
    <row r="248" spans="1:13">
      <c r="A248" s="35" t="str">
        <f>IF(E248="","",VLOOKUP('OPĆI DIO'!$C$1,'OPĆI DIO'!$N$4:$W$137,10,FALSE))</f>
        <v/>
      </c>
      <c r="B248" s="35" t="str">
        <f>IF(E248="","",VLOOKUP('OPĆI DIO'!$C$1,'OPĆI DIO'!$N$4:$W$137,9,FALSE))</f>
        <v/>
      </c>
      <c r="C248" s="75" t="str">
        <f t="shared" si="22"/>
        <v/>
      </c>
      <c r="D248" s="34" t="str">
        <f t="shared" si="23"/>
        <v/>
      </c>
      <c r="E248" s="42"/>
      <c r="F248" s="78" t="str">
        <f t="shared" si="24"/>
        <v/>
      </c>
      <c r="G248" s="73"/>
      <c r="H248" s="73"/>
      <c r="I248" s="73"/>
      <c r="J248" s="255"/>
      <c r="K248" t="str">
        <f>IF(E248="","",'OPĆI DIO'!$C$1)</f>
        <v/>
      </c>
      <c r="L248" t="str">
        <f t="shared" si="20"/>
        <v/>
      </c>
      <c r="M248" t="str">
        <f t="shared" si="21"/>
        <v/>
      </c>
    </row>
    <row r="249" spans="1:13">
      <c r="A249" s="35" t="str">
        <f>IF(E249="","",VLOOKUP('OPĆI DIO'!$C$1,'OPĆI DIO'!$N$4:$W$137,10,FALSE))</f>
        <v/>
      </c>
      <c r="B249" s="35" t="str">
        <f>IF(E249="","",VLOOKUP('OPĆI DIO'!$C$1,'OPĆI DIO'!$N$4:$W$137,9,FALSE))</f>
        <v/>
      </c>
      <c r="C249" s="75" t="str">
        <f t="shared" si="22"/>
        <v/>
      </c>
      <c r="D249" s="34" t="str">
        <f t="shared" si="23"/>
        <v/>
      </c>
      <c r="E249" s="42"/>
      <c r="F249" s="78" t="str">
        <f t="shared" si="24"/>
        <v/>
      </c>
      <c r="G249" s="73"/>
      <c r="H249" s="73"/>
      <c r="I249" s="73"/>
      <c r="J249" s="255"/>
      <c r="K249" t="str">
        <f>IF(E249="","",'OPĆI DIO'!$C$1)</f>
        <v/>
      </c>
      <c r="L249" t="str">
        <f t="shared" si="20"/>
        <v/>
      </c>
      <c r="M249" t="str">
        <f t="shared" si="21"/>
        <v/>
      </c>
    </row>
    <row r="250" spans="1:13">
      <c r="A250" s="35" t="str">
        <f>IF(E250="","",VLOOKUP('OPĆI DIO'!$C$1,'OPĆI DIO'!$N$4:$W$137,10,FALSE))</f>
        <v/>
      </c>
      <c r="B250" s="35" t="str">
        <f>IF(E250="","",VLOOKUP('OPĆI DIO'!$C$1,'OPĆI DIO'!$N$4:$W$137,9,FALSE))</f>
        <v/>
      </c>
      <c r="C250" s="75" t="str">
        <f t="shared" si="22"/>
        <v/>
      </c>
      <c r="D250" s="34" t="str">
        <f t="shared" si="23"/>
        <v/>
      </c>
      <c r="E250" s="42"/>
      <c r="F250" s="78" t="str">
        <f t="shared" si="24"/>
        <v/>
      </c>
      <c r="G250" s="73"/>
      <c r="H250" s="73"/>
      <c r="I250" s="73"/>
      <c r="J250" s="255"/>
      <c r="K250" t="str">
        <f>IF(E250="","",'OPĆI DIO'!$C$1)</f>
        <v/>
      </c>
      <c r="L250" t="str">
        <f t="shared" si="20"/>
        <v/>
      </c>
      <c r="M250" t="str">
        <f t="shared" si="21"/>
        <v/>
      </c>
    </row>
    <row r="251" spans="1:13">
      <c r="A251" s="35" t="str">
        <f>IF(E251="","",VLOOKUP('OPĆI DIO'!$C$1,'OPĆI DIO'!$N$4:$W$137,10,FALSE))</f>
        <v/>
      </c>
      <c r="B251" s="35" t="str">
        <f>IF(E251="","",VLOOKUP('OPĆI DIO'!$C$1,'OPĆI DIO'!$N$4:$W$137,9,FALSE))</f>
        <v/>
      </c>
      <c r="C251" s="75" t="str">
        <f t="shared" si="22"/>
        <v/>
      </c>
      <c r="D251" s="34" t="str">
        <f t="shared" si="23"/>
        <v/>
      </c>
      <c r="E251" s="42"/>
      <c r="F251" s="78" t="str">
        <f t="shared" si="24"/>
        <v/>
      </c>
      <c r="G251" s="73"/>
      <c r="H251" s="73"/>
      <c r="I251" s="73"/>
      <c r="J251" s="255"/>
      <c r="K251" t="str">
        <f>IF(E251="","",'OPĆI DIO'!$C$1)</f>
        <v/>
      </c>
      <c r="L251" t="str">
        <f t="shared" si="20"/>
        <v/>
      </c>
      <c r="M251" t="str">
        <f t="shared" si="21"/>
        <v/>
      </c>
    </row>
    <row r="252" spans="1:13">
      <c r="A252" s="35" t="str">
        <f>IF(E252="","",VLOOKUP('OPĆI DIO'!$C$1,'OPĆI DIO'!$N$4:$W$137,10,FALSE))</f>
        <v/>
      </c>
      <c r="B252" s="35" t="str">
        <f>IF(E252="","",VLOOKUP('OPĆI DIO'!$C$1,'OPĆI DIO'!$N$4:$W$137,9,FALSE))</f>
        <v/>
      </c>
      <c r="C252" s="75" t="str">
        <f t="shared" si="22"/>
        <v/>
      </c>
      <c r="D252" s="34" t="str">
        <f t="shared" si="23"/>
        <v/>
      </c>
      <c r="E252" s="42"/>
      <c r="F252" s="78" t="str">
        <f t="shared" si="24"/>
        <v/>
      </c>
      <c r="G252" s="73"/>
      <c r="H252" s="73"/>
      <c r="I252" s="73"/>
      <c r="J252" s="255"/>
      <c r="K252" t="str">
        <f>IF(E252="","",'OPĆI DIO'!$C$1)</f>
        <v/>
      </c>
      <c r="L252" t="str">
        <f t="shared" si="20"/>
        <v/>
      </c>
      <c r="M252" t="str">
        <f t="shared" si="21"/>
        <v/>
      </c>
    </row>
    <row r="253" spans="1:13">
      <c r="A253" s="35" t="str">
        <f>IF(E253="","",VLOOKUP('OPĆI DIO'!$C$1,'OPĆI DIO'!$N$4:$W$137,10,FALSE))</f>
        <v/>
      </c>
      <c r="B253" s="35" t="str">
        <f>IF(E253="","",VLOOKUP('OPĆI DIO'!$C$1,'OPĆI DIO'!$N$4:$W$137,9,FALSE))</f>
        <v/>
      </c>
      <c r="C253" s="75" t="str">
        <f t="shared" si="22"/>
        <v/>
      </c>
      <c r="D253" s="34" t="str">
        <f t="shared" si="23"/>
        <v/>
      </c>
      <c r="E253" s="42"/>
      <c r="F253" s="78" t="str">
        <f t="shared" si="24"/>
        <v/>
      </c>
      <c r="G253" s="73"/>
      <c r="H253" s="73"/>
      <c r="I253" s="73"/>
      <c r="J253" s="255"/>
      <c r="K253" t="str">
        <f>IF(E253="","",'OPĆI DIO'!$C$1)</f>
        <v/>
      </c>
      <c r="L253" t="str">
        <f t="shared" si="20"/>
        <v/>
      </c>
      <c r="M253" t="str">
        <f t="shared" si="21"/>
        <v/>
      </c>
    </row>
    <row r="254" spans="1:13">
      <c r="A254" s="35" t="str">
        <f>IF(E254="","",VLOOKUP('OPĆI DIO'!$C$1,'OPĆI DIO'!$N$4:$W$137,10,FALSE))</f>
        <v/>
      </c>
      <c r="B254" s="35" t="str">
        <f>IF(E254="","",VLOOKUP('OPĆI DIO'!$C$1,'OPĆI DIO'!$N$4:$W$137,9,FALSE))</f>
        <v/>
      </c>
      <c r="C254" s="75" t="str">
        <f t="shared" si="22"/>
        <v/>
      </c>
      <c r="D254" s="34" t="str">
        <f t="shared" si="23"/>
        <v/>
      </c>
      <c r="E254" s="42"/>
      <c r="F254" s="78" t="str">
        <f t="shared" si="24"/>
        <v/>
      </c>
      <c r="G254" s="73"/>
      <c r="H254" s="73"/>
      <c r="I254" s="73"/>
      <c r="J254" s="255"/>
      <c r="K254" t="str">
        <f>IF(E254="","",'OPĆI DIO'!$C$1)</f>
        <v/>
      </c>
      <c r="L254" t="str">
        <f t="shared" si="20"/>
        <v/>
      </c>
      <c r="M254" t="str">
        <f t="shared" si="21"/>
        <v/>
      </c>
    </row>
    <row r="255" spans="1:13">
      <c r="A255" s="35" t="str">
        <f>IF(E255="","",VLOOKUP('OPĆI DIO'!$C$1,'OPĆI DIO'!$N$4:$W$137,10,FALSE))</f>
        <v/>
      </c>
      <c r="B255" s="35" t="str">
        <f>IF(E255="","",VLOOKUP('OPĆI DIO'!$C$1,'OPĆI DIO'!$N$4:$W$137,9,FALSE))</f>
        <v/>
      </c>
      <c r="C255" s="75" t="str">
        <f t="shared" si="22"/>
        <v/>
      </c>
      <c r="D255" s="34" t="str">
        <f t="shared" si="23"/>
        <v/>
      </c>
      <c r="E255" s="42"/>
      <c r="F255" s="78" t="str">
        <f t="shared" si="24"/>
        <v/>
      </c>
      <c r="G255" s="73"/>
      <c r="H255" s="73"/>
      <c r="I255" s="73"/>
      <c r="J255" s="255"/>
      <c r="K255" t="str">
        <f>IF(E255="","",'OPĆI DIO'!$C$1)</f>
        <v/>
      </c>
      <c r="L255" t="str">
        <f t="shared" si="20"/>
        <v/>
      </c>
      <c r="M255" t="str">
        <f t="shared" si="21"/>
        <v/>
      </c>
    </row>
    <row r="256" spans="1:13">
      <c r="A256" s="35" t="str">
        <f>IF(E256="","",VLOOKUP('OPĆI DIO'!$C$1,'OPĆI DIO'!$N$4:$W$137,10,FALSE))</f>
        <v/>
      </c>
      <c r="B256" s="35" t="str">
        <f>IF(E256="","",VLOOKUP('OPĆI DIO'!$C$1,'OPĆI DIO'!$N$4:$W$137,9,FALSE))</f>
        <v/>
      </c>
      <c r="C256" s="75" t="str">
        <f t="shared" si="22"/>
        <v/>
      </c>
      <c r="D256" s="34" t="str">
        <f t="shared" si="23"/>
        <v/>
      </c>
      <c r="E256" s="42"/>
      <c r="F256" s="78" t="str">
        <f t="shared" si="24"/>
        <v/>
      </c>
      <c r="G256" s="73"/>
      <c r="H256" s="73"/>
      <c r="I256" s="73"/>
      <c r="J256" s="255"/>
      <c r="K256" t="str">
        <f>IF(E256="","",'OPĆI DIO'!$C$1)</f>
        <v/>
      </c>
      <c r="L256" t="str">
        <f t="shared" si="20"/>
        <v/>
      </c>
      <c r="M256" t="str">
        <f t="shared" si="21"/>
        <v/>
      </c>
    </row>
    <row r="257" spans="1:13">
      <c r="A257" s="35" t="str">
        <f>IF(E257="","",VLOOKUP('OPĆI DIO'!$C$1,'OPĆI DIO'!$N$4:$W$137,10,FALSE))</f>
        <v/>
      </c>
      <c r="B257" s="35" t="str">
        <f>IF(E257="","",VLOOKUP('OPĆI DIO'!$C$1,'OPĆI DIO'!$N$4:$W$137,9,FALSE))</f>
        <v/>
      </c>
      <c r="C257" s="75" t="str">
        <f t="shared" si="22"/>
        <v/>
      </c>
      <c r="D257" s="34" t="str">
        <f t="shared" si="23"/>
        <v/>
      </c>
      <c r="E257" s="42"/>
      <c r="F257" s="78" t="str">
        <f t="shared" si="24"/>
        <v/>
      </c>
      <c r="G257" s="73"/>
      <c r="H257" s="73"/>
      <c r="I257" s="73"/>
      <c r="J257" s="255"/>
      <c r="K257" t="str">
        <f>IF(E257="","",'OPĆI DIO'!$C$1)</f>
        <v/>
      </c>
      <c r="L257" t="str">
        <f t="shared" si="20"/>
        <v/>
      </c>
      <c r="M257" t="str">
        <f t="shared" si="21"/>
        <v/>
      </c>
    </row>
    <row r="258" spans="1:13">
      <c r="A258" s="35" t="str">
        <f>IF(E258="","",VLOOKUP('OPĆI DIO'!$C$1,'OPĆI DIO'!$N$4:$W$137,10,FALSE))</f>
        <v/>
      </c>
      <c r="B258" s="35" t="str">
        <f>IF(E258="","",VLOOKUP('OPĆI DIO'!$C$1,'OPĆI DIO'!$N$4:$W$137,9,FALSE))</f>
        <v/>
      </c>
      <c r="C258" s="75" t="str">
        <f t="shared" si="22"/>
        <v/>
      </c>
      <c r="D258" s="34" t="str">
        <f t="shared" si="23"/>
        <v/>
      </c>
      <c r="E258" s="42"/>
      <c r="F258" s="78" t="str">
        <f t="shared" si="24"/>
        <v/>
      </c>
      <c r="G258" s="73"/>
      <c r="H258" s="73"/>
      <c r="I258" s="73"/>
      <c r="J258" s="255"/>
      <c r="K258" t="str">
        <f>IF(E258="","",'OPĆI DIO'!$C$1)</f>
        <v/>
      </c>
      <c r="L258" t="str">
        <f t="shared" si="20"/>
        <v/>
      </c>
      <c r="M258" t="str">
        <f t="shared" si="21"/>
        <v/>
      </c>
    </row>
    <row r="259" spans="1:13">
      <c r="A259" s="35" t="str">
        <f>IF(E259="","",VLOOKUP('OPĆI DIO'!$C$1,'OPĆI DIO'!$N$4:$W$137,10,FALSE))</f>
        <v/>
      </c>
      <c r="B259" s="35" t="str">
        <f>IF(E259="","",VLOOKUP('OPĆI DIO'!$C$1,'OPĆI DIO'!$N$4:$W$137,9,FALSE))</f>
        <v/>
      </c>
      <c r="C259" s="75" t="str">
        <f t="shared" si="22"/>
        <v/>
      </c>
      <c r="D259" s="34" t="str">
        <f t="shared" si="23"/>
        <v/>
      </c>
      <c r="E259" s="42"/>
      <c r="F259" s="78" t="str">
        <f t="shared" si="24"/>
        <v/>
      </c>
      <c r="G259" s="73"/>
      <c r="H259" s="73"/>
      <c r="I259" s="73"/>
      <c r="J259" s="255"/>
      <c r="K259" t="str">
        <f>IF(E259="","",'OPĆI DIO'!$C$1)</f>
        <v/>
      </c>
      <c r="L259" t="str">
        <f t="shared" si="20"/>
        <v/>
      </c>
      <c r="M259" t="str">
        <f t="shared" si="21"/>
        <v/>
      </c>
    </row>
    <row r="260" spans="1:13">
      <c r="A260" s="35" t="str">
        <f>IF(E260="","",VLOOKUP('OPĆI DIO'!$C$1,'OPĆI DIO'!$N$4:$W$137,10,FALSE))</f>
        <v/>
      </c>
      <c r="B260" s="35" t="str">
        <f>IF(E260="","",VLOOKUP('OPĆI DIO'!$C$1,'OPĆI DIO'!$N$4:$W$137,9,FALSE))</f>
        <v/>
      </c>
      <c r="C260" s="75" t="str">
        <f t="shared" si="22"/>
        <v/>
      </c>
      <c r="D260" s="34" t="str">
        <f t="shared" si="23"/>
        <v/>
      </c>
      <c r="E260" s="42"/>
      <c r="F260" s="78" t="str">
        <f t="shared" si="24"/>
        <v/>
      </c>
      <c r="G260" s="73"/>
      <c r="H260" s="73"/>
      <c r="I260" s="73"/>
      <c r="J260" s="255"/>
      <c r="K260" t="str">
        <f>IF(E260="","",'OPĆI DIO'!$C$1)</f>
        <v/>
      </c>
      <c r="L260" t="str">
        <f t="shared" ref="L260:L323" si="25">LEFT(E260,2)</f>
        <v/>
      </c>
      <c r="M260" t="str">
        <f t="shared" ref="M260:M323" si="26">LEFT(E260,3)</f>
        <v/>
      </c>
    </row>
    <row r="261" spans="1:13">
      <c r="A261" s="35" t="str">
        <f>IF(E261="","",VLOOKUP('OPĆI DIO'!$C$1,'OPĆI DIO'!$N$4:$W$137,10,FALSE))</f>
        <v/>
      </c>
      <c r="B261" s="35" t="str">
        <f>IF(E261="","",VLOOKUP('OPĆI DIO'!$C$1,'OPĆI DIO'!$N$4:$W$137,9,FALSE))</f>
        <v/>
      </c>
      <c r="C261" s="75" t="str">
        <f t="shared" si="22"/>
        <v/>
      </c>
      <c r="D261" s="34" t="str">
        <f t="shared" si="23"/>
        <v/>
      </c>
      <c r="E261" s="42"/>
      <c r="F261" s="78" t="str">
        <f t="shared" si="24"/>
        <v/>
      </c>
      <c r="G261" s="73"/>
      <c r="H261" s="73"/>
      <c r="I261" s="73"/>
      <c r="J261" s="255"/>
      <c r="K261" t="str">
        <f>IF(E261="","",'OPĆI DIO'!$C$1)</f>
        <v/>
      </c>
      <c r="L261" t="str">
        <f t="shared" si="25"/>
        <v/>
      </c>
      <c r="M261" t="str">
        <f t="shared" si="26"/>
        <v/>
      </c>
    </row>
    <row r="262" spans="1:13">
      <c r="A262" s="35" t="str">
        <f>IF(E262="","",VLOOKUP('OPĆI DIO'!$C$1,'OPĆI DIO'!$N$4:$W$137,10,FALSE))</f>
        <v/>
      </c>
      <c r="B262" s="35" t="str">
        <f>IF(E262="","",VLOOKUP('OPĆI DIO'!$C$1,'OPĆI DIO'!$N$4:$W$137,9,FALSE))</f>
        <v/>
      </c>
      <c r="C262" s="75" t="str">
        <f t="shared" ref="C262:C325" si="27">IFERROR(VLOOKUP(E262,$R$6:$U$113,3,FALSE),"")</f>
        <v/>
      </c>
      <c r="D262" s="34" t="str">
        <f t="shared" ref="D262:D325" si="28">IFERROR(VLOOKUP(E262,$R$6:$U$113,4,FALSE),"")</f>
        <v/>
      </c>
      <c r="E262" s="42"/>
      <c r="F262" s="78" t="str">
        <f t="shared" ref="F262:F325" si="29">IFERROR(VLOOKUP(E262,$R$6:$U$113,2,FALSE),"")</f>
        <v/>
      </c>
      <c r="G262" s="73"/>
      <c r="H262" s="73"/>
      <c r="I262" s="73"/>
      <c r="J262" s="255"/>
      <c r="K262" t="str">
        <f>IF(E262="","",'OPĆI DIO'!$C$1)</f>
        <v/>
      </c>
      <c r="L262" t="str">
        <f t="shared" si="25"/>
        <v/>
      </c>
      <c r="M262" t="str">
        <f t="shared" si="26"/>
        <v/>
      </c>
    </row>
    <row r="263" spans="1:13">
      <c r="A263" s="35" t="str">
        <f>IF(E263="","",VLOOKUP('OPĆI DIO'!$C$1,'OPĆI DIO'!$N$4:$W$137,10,FALSE))</f>
        <v/>
      </c>
      <c r="B263" s="35" t="str">
        <f>IF(E263="","",VLOOKUP('OPĆI DIO'!$C$1,'OPĆI DIO'!$N$4:$W$137,9,FALSE))</f>
        <v/>
      </c>
      <c r="C263" s="75" t="str">
        <f t="shared" si="27"/>
        <v/>
      </c>
      <c r="D263" s="34" t="str">
        <f t="shared" si="28"/>
        <v/>
      </c>
      <c r="E263" s="42"/>
      <c r="F263" s="78" t="str">
        <f t="shared" si="29"/>
        <v/>
      </c>
      <c r="G263" s="73"/>
      <c r="H263" s="73"/>
      <c r="I263" s="73"/>
      <c r="J263" s="255"/>
      <c r="K263" t="str">
        <f>IF(E263="","",'OPĆI DIO'!$C$1)</f>
        <v/>
      </c>
      <c r="L263" t="str">
        <f t="shared" si="25"/>
        <v/>
      </c>
      <c r="M263" t="str">
        <f t="shared" si="26"/>
        <v/>
      </c>
    </row>
    <row r="264" spans="1:13">
      <c r="A264" s="35" t="str">
        <f>IF(E264="","",VLOOKUP('OPĆI DIO'!$C$1,'OPĆI DIO'!$N$4:$W$137,10,FALSE))</f>
        <v/>
      </c>
      <c r="B264" s="35" t="str">
        <f>IF(E264="","",VLOOKUP('OPĆI DIO'!$C$1,'OPĆI DIO'!$N$4:$W$137,9,FALSE))</f>
        <v/>
      </c>
      <c r="C264" s="75" t="str">
        <f t="shared" si="27"/>
        <v/>
      </c>
      <c r="D264" s="34" t="str">
        <f t="shared" si="28"/>
        <v/>
      </c>
      <c r="E264" s="42"/>
      <c r="F264" s="78" t="str">
        <f t="shared" si="29"/>
        <v/>
      </c>
      <c r="G264" s="73"/>
      <c r="H264" s="73"/>
      <c r="I264" s="73"/>
      <c r="J264" s="255"/>
      <c r="K264" t="str">
        <f>IF(E264="","",'OPĆI DIO'!$C$1)</f>
        <v/>
      </c>
      <c r="L264" t="str">
        <f t="shared" si="25"/>
        <v/>
      </c>
      <c r="M264" t="str">
        <f t="shared" si="26"/>
        <v/>
      </c>
    </row>
    <row r="265" spans="1:13">
      <c r="A265" s="35" t="str">
        <f>IF(E265="","",VLOOKUP('OPĆI DIO'!$C$1,'OPĆI DIO'!$N$4:$W$137,10,FALSE))</f>
        <v/>
      </c>
      <c r="B265" s="35" t="str">
        <f>IF(E265="","",VLOOKUP('OPĆI DIO'!$C$1,'OPĆI DIO'!$N$4:$W$137,9,FALSE))</f>
        <v/>
      </c>
      <c r="C265" s="75" t="str">
        <f t="shared" si="27"/>
        <v/>
      </c>
      <c r="D265" s="34" t="str">
        <f t="shared" si="28"/>
        <v/>
      </c>
      <c r="E265" s="42"/>
      <c r="F265" s="78" t="str">
        <f t="shared" si="29"/>
        <v/>
      </c>
      <c r="G265" s="73"/>
      <c r="H265" s="73"/>
      <c r="I265" s="73"/>
      <c r="J265" s="255"/>
      <c r="K265" t="str">
        <f>IF(E265="","",'OPĆI DIO'!$C$1)</f>
        <v/>
      </c>
      <c r="L265" t="str">
        <f t="shared" si="25"/>
        <v/>
      </c>
      <c r="M265" t="str">
        <f t="shared" si="26"/>
        <v/>
      </c>
    </row>
    <row r="266" spans="1:13">
      <c r="A266" s="35" t="str">
        <f>IF(E266="","",VLOOKUP('OPĆI DIO'!$C$1,'OPĆI DIO'!$N$4:$W$137,10,FALSE))</f>
        <v/>
      </c>
      <c r="B266" s="35" t="str">
        <f>IF(E266="","",VLOOKUP('OPĆI DIO'!$C$1,'OPĆI DIO'!$N$4:$W$137,9,FALSE))</f>
        <v/>
      </c>
      <c r="C266" s="75" t="str">
        <f t="shared" si="27"/>
        <v/>
      </c>
      <c r="D266" s="34" t="str">
        <f t="shared" si="28"/>
        <v/>
      </c>
      <c r="E266" s="42"/>
      <c r="F266" s="78" t="str">
        <f t="shared" si="29"/>
        <v/>
      </c>
      <c r="G266" s="73"/>
      <c r="H266" s="73"/>
      <c r="I266" s="73"/>
      <c r="J266" s="255"/>
      <c r="K266" t="str">
        <f>IF(E266="","",'OPĆI DIO'!$C$1)</f>
        <v/>
      </c>
      <c r="L266" t="str">
        <f t="shared" si="25"/>
        <v/>
      </c>
      <c r="M266" t="str">
        <f t="shared" si="26"/>
        <v/>
      </c>
    </row>
    <row r="267" spans="1:13">
      <c r="A267" s="35" t="str">
        <f>IF(E267="","",VLOOKUP('OPĆI DIO'!$C$1,'OPĆI DIO'!$N$4:$W$137,10,FALSE))</f>
        <v/>
      </c>
      <c r="B267" s="35" t="str">
        <f>IF(E267="","",VLOOKUP('OPĆI DIO'!$C$1,'OPĆI DIO'!$N$4:$W$137,9,FALSE))</f>
        <v/>
      </c>
      <c r="C267" s="75" t="str">
        <f t="shared" si="27"/>
        <v/>
      </c>
      <c r="D267" s="34" t="str">
        <f t="shared" si="28"/>
        <v/>
      </c>
      <c r="E267" s="42"/>
      <c r="F267" s="78" t="str">
        <f t="shared" si="29"/>
        <v/>
      </c>
      <c r="G267" s="73"/>
      <c r="H267" s="73"/>
      <c r="I267" s="73"/>
      <c r="J267" s="255"/>
      <c r="K267" t="str">
        <f>IF(E267="","",'OPĆI DIO'!$C$1)</f>
        <v/>
      </c>
      <c r="L267" t="str">
        <f t="shared" si="25"/>
        <v/>
      </c>
      <c r="M267" t="str">
        <f t="shared" si="26"/>
        <v/>
      </c>
    </row>
    <row r="268" spans="1:13">
      <c r="A268" s="35" t="str">
        <f>IF(E268="","",VLOOKUP('OPĆI DIO'!$C$1,'OPĆI DIO'!$N$4:$W$137,10,FALSE))</f>
        <v/>
      </c>
      <c r="B268" s="35" t="str">
        <f>IF(E268="","",VLOOKUP('OPĆI DIO'!$C$1,'OPĆI DIO'!$N$4:$W$137,9,FALSE))</f>
        <v/>
      </c>
      <c r="C268" s="75" t="str">
        <f t="shared" si="27"/>
        <v/>
      </c>
      <c r="D268" s="34" t="str">
        <f t="shared" si="28"/>
        <v/>
      </c>
      <c r="E268" s="42"/>
      <c r="F268" s="78" t="str">
        <f t="shared" si="29"/>
        <v/>
      </c>
      <c r="G268" s="73"/>
      <c r="H268" s="73"/>
      <c r="I268" s="73"/>
      <c r="J268" s="255"/>
      <c r="K268" t="str">
        <f>IF(E268="","",'OPĆI DIO'!$C$1)</f>
        <v/>
      </c>
      <c r="L268" t="str">
        <f t="shared" si="25"/>
        <v/>
      </c>
      <c r="M268" t="str">
        <f t="shared" si="26"/>
        <v/>
      </c>
    </row>
    <row r="269" spans="1:13">
      <c r="A269" s="35" t="str">
        <f>IF(E269="","",VLOOKUP('OPĆI DIO'!$C$1,'OPĆI DIO'!$N$4:$W$137,10,FALSE))</f>
        <v/>
      </c>
      <c r="B269" s="35" t="str">
        <f>IF(E269="","",VLOOKUP('OPĆI DIO'!$C$1,'OPĆI DIO'!$N$4:$W$137,9,FALSE))</f>
        <v/>
      </c>
      <c r="C269" s="75" t="str">
        <f t="shared" si="27"/>
        <v/>
      </c>
      <c r="D269" s="34" t="str">
        <f t="shared" si="28"/>
        <v/>
      </c>
      <c r="E269" s="42"/>
      <c r="F269" s="78" t="str">
        <f t="shared" si="29"/>
        <v/>
      </c>
      <c r="G269" s="73"/>
      <c r="H269" s="73"/>
      <c r="I269" s="73"/>
      <c r="J269" s="255"/>
      <c r="K269" t="str">
        <f>IF(E269="","",'OPĆI DIO'!$C$1)</f>
        <v/>
      </c>
      <c r="L269" t="str">
        <f t="shared" si="25"/>
        <v/>
      </c>
      <c r="M269" t="str">
        <f t="shared" si="26"/>
        <v/>
      </c>
    </row>
    <row r="270" spans="1:13">
      <c r="A270" s="35" t="str">
        <f>IF(E270="","",VLOOKUP('OPĆI DIO'!$C$1,'OPĆI DIO'!$N$4:$W$137,10,FALSE))</f>
        <v/>
      </c>
      <c r="B270" s="35" t="str">
        <f>IF(E270="","",VLOOKUP('OPĆI DIO'!$C$1,'OPĆI DIO'!$N$4:$W$137,9,FALSE))</f>
        <v/>
      </c>
      <c r="C270" s="75" t="str">
        <f t="shared" si="27"/>
        <v/>
      </c>
      <c r="D270" s="34" t="str">
        <f t="shared" si="28"/>
        <v/>
      </c>
      <c r="E270" s="42"/>
      <c r="F270" s="78" t="str">
        <f t="shared" si="29"/>
        <v/>
      </c>
      <c r="G270" s="73"/>
      <c r="H270" s="73"/>
      <c r="I270" s="73"/>
      <c r="J270" s="255"/>
      <c r="K270" t="str">
        <f>IF(E270="","",'OPĆI DIO'!$C$1)</f>
        <v/>
      </c>
      <c r="L270" t="str">
        <f t="shared" si="25"/>
        <v/>
      </c>
      <c r="M270" t="str">
        <f t="shared" si="26"/>
        <v/>
      </c>
    </row>
    <row r="271" spans="1:13">
      <c r="A271" s="35" t="str">
        <f>IF(E271="","",VLOOKUP('OPĆI DIO'!$C$1,'OPĆI DIO'!$N$4:$W$137,10,FALSE))</f>
        <v/>
      </c>
      <c r="B271" s="35" t="str">
        <f>IF(E271="","",VLOOKUP('OPĆI DIO'!$C$1,'OPĆI DIO'!$N$4:$W$137,9,FALSE))</f>
        <v/>
      </c>
      <c r="C271" s="75" t="str">
        <f t="shared" si="27"/>
        <v/>
      </c>
      <c r="D271" s="34" t="str">
        <f t="shared" si="28"/>
        <v/>
      </c>
      <c r="E271" s="42"/>
      <c r="F271" s="78" t="str">
        <f t="shared" si="29"/>
        <v/>
      </c>
      <c r="G271" s="73"/>
      <c r="H271" s="73"/>
      <c r="I271" s="73"/>
      <c r="J271" s="255"/>
      <c r="K271" t="str">
        <f>IF(E271="","",'OPĆI DIO'!$C$1)</f>
        <v/>
      </c>
      <c r="L271" t="str">
        <f t="shared" si="25"/>
        <v/>
      </c>
      <c r="M271" t="str">
        <f t="shared" si="26"/>
        <v/>
      </c>
    </row>
    <row r="272" spans="1:13">
      <c r="A272" s="35" t="str">
        <f>IF(E272="","",VLOOKUP('OPĆI DIO'!$C$1,'OPĆI DIO'!$N$4:$W$137,10,FALSE))</f>
        <v/>
      </c>
      <c r="B272" s="35" t="str">
        <f>IF(E272="","",VLOOKUP('OPĆI DIO'!$C$1,'OPĆI DIO'!$N$4:$W$137,9,FALSE))</f>
        <v/>
      </c>
      <c r="C272" s="75" t="str">
        <f t="shared" si="27"/>
        <v/>
      </c>
      <c r="D272" s="34" t="str">
        <f t="shared" si="28"/>
        <v/>
      </c>
      <c r="E272" s="42"/>
      <c r="F272" s="78" t="str">
        <f t="shared" si="29"/>
        <v/>
      </c>
      <c r="G272" s="73"/>
      <c r="H272" s="73"/>
      <c r="I272" s="73"/>
      <c r="J272" s="255"/>
      <c r="K272" t="str">
        <f>IF(E272="","",'OPĆI DIO'!$C$1)</f>
        <v/>
      </c>
      <c r="L272" t="str">
        <f t="shared" si="25"/>
        <v/>
      </c>
      <c r="M272" t="str">
        <f t="shared" si="26"/>
        <v/>
      </c>
    </row>
    <row r="273" spans="1:13">
      <c r="A273" s="35" t="str">
        <f>IF(E273="","",VLOOKUP('OPĆI DIO'!$C$1,'OPĆI DIO'!$N$4:$W$137,10,FALSE))</f>
        <v/>
      </c>
      <c r="B273" s="35" t="str">
        <f>IF(E273="","",VLOOKUP('OPĆI DIO'!$C$1,'OPĆI DIO'!$N$4:$W$137,9,FALSE))</f>
        <v/>
      </c>
      <c r="C273" s="75" t="str">
        <f t="shared" si="27"/>
        <v/>
      </c>
      <c r="D273" s="34" t="str">
        <f t="shared" si="28"/>
        <v/>
      </c>
      <c r="E273" s="42"/>
      <c r="F273" s="78" t="str">
        <f t="shared" si="29"/>
        <v/>
      </c>
      <c r="G273" s="73"/>
      <c r="H273" s="73"/>
      <c r="I273" s="73"/>
      <c r="J273" s="255"/>
      <c r="K273" t="str">
        <f>IF(E273="","",'OPĆI DIO'!$C$1)</f>
        <v/>
      </c>
      <c r="L273" t="str">
        <f t="shared" si="25"/>
        <v/>
      </c>
      <c r="M273" t="str">
        <f t="shared" si="26"/>
        <v/>
      </c>
    </row>
    <row r="274" spans="1:13">
      <c r="A274" s="35" t="str">
        <f>IF(E274="","",VLOOKUP('OPĆI DIO'!$C$1,'OPĆI DIO'!$N$4:$W$137,10,FALSE))</f>
        <v/>
      </c>
      <c r="B274" s="35" t="str">
        <f>IF(E274="","",VLOOKUP('OPĆI DIO'!$C$1,'OPĆI DIO'!$N$4:$W$137,9,FALSE))</f>
        <v/>
      </c>
      <c r="C274" s="75" t="str">
        <f t="shared" si="27"/>
        <v/>
      </c>
      <c r="D274" s="34" t="str">
        <f t="shared" si="28"/>
        <v/>
      </c>
      <c r="E274" s="42"/>
      <c r="F274" s="78" t="str">
        <f t="shared" si="29"/>
        <v/>
      </c>
      <c r="G274" s="73"/>
      <c r="H274" s="73"/>
      <c r="I274" s="73"/>
      <c r="J274" s="255"/>
      <c r="K274" t="str">
        <f>IF(E274="","",'OPĆI DIO'!$C$1)</f>
        <v/>
      </c>
      <c r="L274" t="str">
        <f t="shared" si="25"/>
        <v/>
      </c>
      <c r="M274" t="str">
        <f t="shared" si="26"/>
        <v/>
      </c>
    </row>
    <row r="275" spans="1:13">
      <c r="A275" s="35" t="str">
        <f>IF(E275="","",VLOOKUP('OPĆI DIO'!$C$1,'OPĆI DIO'!$N$4:$W$137,10,FALSE))</f>
        <v/>
      </c>
      <c r="B275" s="35" t="str">
        <f>IF(E275="","",VLOOKUP('OPĆI DIO'!$C$1,'OPĆI DIO'!$N$4:$W$137,9,FALSE))</f>
        <v/>
      </c>
      <c r="C275" s="75" t="str">
        <f t="shared" si="27"/>
        <v/>
      </c>
      <c r="D275" s="34" t="str">
        <f t="shared" si="28"/>
        <v/>
      </c>
      <c r="E275" s="42"/>
      <c r="F275" s="78" t="str">
        <f t="shared" si="29"/>
        <v/>
      </c>
      <c r="G275" s="73"/>
      <c r="H275" s="73"/>
      <c r="I275" s="73"/>
      <c r="J275" s="255"/>
      <c r="K275" t="str">
        <f>IF(E275="","",'OPĆI DIO'!$C$1)</f>
        <v/>
      </c>
      <c r="L275" t="str">
        <f t="shared" si="25"/>
        <v/>
      </c>
      <c r="M275" t="str">
        <f t="shared" si="26"/>
        <v/>
      </c>
    </row>
    <row r="276" spans="1:13">
      <c r="A276" s="35" t="str">
        <f>IF(E276="","",VLOOKUP('OPĆI DIO'!$C$1,'OPĆI DIO'!$N$4:$W$137,10,FALSE))</f>
        <v/>
      </c>
      <c r="B276" s="35" t="str">
        <f>IF(E276="","",VLOOKUP('OPĆI DIO'!$C$1,'OPĆI DIO'!$N$4:$W$137,9,FALSE))</f>
        <v/>
      </c>
      <c r="C276" s="75" t="str">
        <f t="shared" si="27"/>
        <v/>
      </c>
      <c r="D276" s="34" t="str">
        <f t="shared" si="28"/>
        <v/>
      </c>
      <c r="E276" s="42"/>
      <c r="F276" s="78" t="str">
        <f t="shared" si="29"/>
        <v/>
      </c>
      <c r="G276" s="73"/>
      <c r="H276" s="73"/>
      <c r="I276" s="73"/>
      <c r="J276" s="255"/>
      <c r="K276" t="str">
        <f>IF(E276="","",'OPĆI DIO'!$C$1)</f>
        <v/>
      </c>
      <c r="L276" t="str">
        <f t="shared" si="25"/>
        <v/>
      </c>
      <c r="M276" t="str">
        <f t="shared" si="26"/>
        <v/>
      </c>
    </row>
    <row r="277" spans="1:13">
      <c r="A277" s="35" t="str">
        <f>IF(E277="","",VLOOKUP('OPĆI DIO'!$C$1,'OPĆI DIO'!$N$4:$W$137,10,FALSE))</f>
        <v/>
      </c>
      <c r="B277" s="35" t="str">
        <f>IF(E277="","",VLOOKUP('OPĆI DIO'!$C$1,'OPĆI DIO'!$N$4:$W$137,9,FALSE))</f>
        <v/>
      </c>
      <c r="C277" s="75" t="str">
        <f t="shared" si="27"/>
        <v/>
      </c>
      <c r="D277" s="34" t="str">
        <f t="shared" si="28"/>
        <v/>
      </c>
      <c r="E277" s="42"/>
      <c r="F277" s="78" t="str">
        <f t="shared" si="29"/>
        <v/>
      </c>
      <c r="G277" s="73"/>
      <c r="H277" s="73"/>
      <c r="I277" s="73"/>
      <c r="J277" s="255"/>
      <c r="K277" t="str">
        <f>IF(E277="","",'OPĆI DIO'!$C$1)</f>
        <v/>
      </c>
      <c r="L277" t="str">
        <f t="shared" si="25"/>
        <v/>
      </c>
      <c r="M277" t="str">
        <f t="shared" si="26"/>
        <v/>
      </c>
    </row>
    <row r="278" spans="1:13">
      <c r="A278" s="35" t="str">
        <f>IF(E278="","",VLOOKUP('OPĆI DIO'!$C$1,'OPĆI DIO'!$N$4:$W$137,10,FALSE))</f>
        <v/>
      </c>
      <c r="B278" s="35" t="str">
        <f>IF(E278="","",VLOOKUP('OPĆI DIO'!$C$1,'OPĆI DIO'!$N$4:$W$137,9,FALSE))</f>
        <v/>
      </c>
      <c r="C278" s="75" t="str">
        <f t="shared" si="27"/>
        <v/>
      </c>
      <c r="D278" s="34" t="str">
        <f t="shared" si="28"/>
        <v/>
      </c>
      <c r="E278" s="42"/>
      <c r="F278" s="78" t="str">
        <f t="shared" si="29"/>
        <v/>
      </c>
      <c r="G278" s="73"/>
      <c r="H278" s="73"/>
      <c r="I278" s="73"/>
      <c r="J278" s="255"/>
      <c r="K278" t="str">
        <f>IF(E278="","",'OPĆI DIO'!$C$1)</f>
        <v/>
      </c>
      <c r="L278" t="str">
        <f t="shared" si="25"/>
        <v/>
      </c>
      <c r="M278" t="str">
        <f t="shared" si="26"/>
        <v/>
      </c>
    </row>
    <row r="279" spans="1:13">
      <c r="A279" s="35" t="str">
        <f>IF(E279="","",VLOOKUP('OPĆI DIO'!$C$1,'OPĆI DIO'!$N$4:$W$137,10,FALSE))</f>
        <v/>
      </c>
      <c r="B279" s="35" t="str">
        <f>IF(E279="","",VLOOKUP('OPĆI DIO'!$C$1,'OPĆI DIO'!$N$4:$W$137,9,FALSE))</f>
        <v/>
      </c>
      <c r="C279" s="75" t="str">
        <f t="shared" si="27"/>
        <v/>
      </c>
      <c r="D279" s="34" t="str">
        <f t="shared" si="28"/>
        <v/>
      </c>
      <c r="E279" s="42"/>
      <c r="F279" s="78" t="str">
        <f t="shared" si="29"/>
        <v/>
      </c>
      <c r="G279" s="73"/>
      <c r="H279" s="73"/>
      <c r="I279" s="73"/>
      <c r="J279" s="255"/>
      <c r="K279" t="str">
        <f>IF(E279="","",'OPĆI DIO'!$C$1)</f>
        <v/>
      </c>
      <c r="L279" t="str">
        <f t="shared" si="25"/>
        <v/>
      </c>
      <c r="M279" t="str">
        <f t="shared" si="26"/>
        <v/>
      </c>
    </row>
    <row r="280" spans="1:13">
      <c r="A280" s="35" t="str">
        <f>IF(E280="","",VLOOKUP('OPĆI DIO'!$C$1,'OPĆI DIO'!$N$4:$W$137,10,FALSE))</f>
        <v/>
      </c>
      <c r="B280" s="35" t="str">
        <f>IF(E280="","",VLOOKUP('OPĆI DIO'!$C$1,'OPĆI DIO'!$N$4:$W$137,9,FALSE))</f>
        <v/>
      </c>
      <c r="C280" s="75" t="str">
        <f t="shared" si="27"/>
        <v/>
      </c>
      <c r="D280" s="34" t="str">
        <f t="shared" si="28"/>
        <v/>
      </c>
      <c r="E280" s="42"/>
      <c r="F280" s="78" t="str">
        <f t="shared" si="29"/>
        <v/>
      </c>
      <c r="G280" s="73"/>
      <c r="H280" s="73"/>
      <c r="I280" s="73"/>
      <c r="J280" s="255"/>
      <c r="K280" t="str">
        <f>IF(E280="","",'OPĆI DIO'!$C$1)</f>
        <v/>
      </c>
      <c r="L280" t="str">
        <f t="shared" si="25"/>
        <v/>
      </c>
      <c r="M280" t="str">
        <f t="shared" si="26"/>
        <v/>
      </c>
    </row>
    <row r="281" spans="1:13">
      <c r="A281" s="35" t="str">
        <f>IF(E281="","",VLOOKUP('OPĆI DIO'!$C$1,'OPĆI DIO'!$N$4:$W$137,10,FALSE))</f>
        <v/>
      </c>
      <c r="B281" s="35" t="str">
        <f>IF(E281="","",VLOOKUP('OPĆI DIO'!$C$1,'OPĆI DIO'!$N$4:$W$137,9,FALSE))</f>
        <v/>
      </c>
      <c r="C281" s="75" t="str">
        <f t="shared" si="27"/>
        <v/>
      </c>
      <c r="D281" s="34" t="str">
        <f t="shared" si="28"/>
        <v/>
      </c>
      <c r="E281" s="42"/>
      <c r="F281" s="78" t="str">
        <f t="shared" si="29"/>
        <v/>
      </c>
      <c r="G281" s="73"/>
      <c r="H281" s="73"/>
      <c r="I281" s="73"/>
      <c r="J281" s="255"/>
      <c r="K281" t="str">
        <f>IF(E281="","",'OPĆI DIO'!$C$1)</f>
        <v/>
      </c>
      <c r="L281" t="str">
        <f t="shared" si="25"/>
        <v/>
      </c>
      <c r="M281" t="str">
        <f t="shared" si="26"/>
        <v/>
      </c>
    </row>
    <row r="282" spans="1:13">
      <c r="A282" s="35" t="str">
        <f>IF(E282="","",VLOOKUP('OPĆI DIO'!$C$1,'OPĆI DIO'!$N$4:$W$137,10,FALSE))</f>
        <v/>
      </c>
      <c r="B282" s="35" t="str">
        <f>IF(E282="","",VLOOKUP('OPĆI DIO'!$C$1,'OPĆI DIO'!$N$4:$W$137,9,FALSE))</f>
        <v/>
      </c>
      <c r="C282" s="75" t="str">
        <f t="shared" si="27"/>
        <v/>
      </c>
      <c r="D282" s="34" t="str">
        <f t="shared" si="28"/>
        <v/>
      </c>
      <c r="E282" s="42"/>
      <c r="F282" s="78" t="str">
        <f t="shared" si="29"/>
        <v/>
      </c>
      <c r="G282" s="73"/>
      <c r="H282" s="73"/>
      <c r="I282" s="73"/>
      <c r="J282" s="255"/>
      <c r="K282" t="str">
        <f>IF(E282="","",'OPĆI DIO'!$C$1)</f>
        <v/>
      </c>
      <c r="L282" t="str">
        <f t="shared" si="25"/>
        <v/>
      </c>
      <c r="M282" t="str">
        <f t="shared" si="26"/>
        <v/>
      </c>
    </row>
    <row r="283" spans="1:13">
      <c r="A283" s="35" t="str">
        <f>IF(E283="","",VLOOKUP('OPĆI DIO'!$C$1,'OPĆI DIO'!$N$4:$W$137,10,FALSE))</f>
        <v/>
      </c>
      <c r="B283" s="35" t="str">
        <f>IF(E283="","",VLOOKUP('OPĆI DIO'!$C$1,'OPĆI DIO'!$N$4:$W$137,9,FALSE))</f>
        <v/>
      </c>
      <c r="C283" s="75" t="str">
        <f t="shared" si="27"/>
        <v/>
      </c>
      <c r="D283" s="34" t="str">
        <f t="shared" si="28"/>
        <v/>
      </c>
      <c r="E283" s="42"/>
      <c r="F283" s="78" t="str">
        <f t="shared" si="29"/>
        <v/>
      </c>
      <c r="G283" s="73"/>
      <c r="H283" s="73"/>
      <c r="I283" s="73"/>
      <c r="J283" s="255"/>
      <c r="K283" t="str">
        <f>IF(E283="","",'OPĆI DIO'!$C$1)</f>
        <v/>
      </c>
      <c r="L283" t="str">
        <f t="shared" si="25"/>
        <v/>
      </c>
      <c r="M283" t="str">
        <f t="shared" si="26"/>
        <v/>
      </c>
    </row>
    <row r="284" spans="1:13">
      <c r="A284" s="35" t="str">
        <f>IF(E284="","",VLOOKUP('OPĆI DIO'!$C$1,'OPĆI DIO'!$N$4:$W$137,10,FALSE))</f>
        <v/>
      </c>
      <c r="B284" s="35" t="str">
        <f>IF(E284="","",VLOOKUP('OPĆI DIO'!$C$1,'OPĆI DIO'!$N$4:$W$137,9,FALSE))</f>
        <v/>
      </c>
      <c r="C284" s="75" t="str">
        <f t="shared" si="27"/>
        <v/>
      </c>
      <c r="D284" s="34" t="str">
        <f t="shared" si="28"/>
        <v/>
      </c>
      <c r="E284" s="42"/>
      <c r="F284" s="78" t="str">
        <f t="shared" si="29"/>
        <v/>
      </c>
      <c r="G284" s="73"/>
      <c r="H284" s="73"/>
      <c r="I284" s="73"/>
      <c r="J284" s="255"/>
      <c r="K284" t="str">
        <f>IF(E284="","",'OPĆI DIO'!$C$1)</f>
        <v/>
      </c>
      <c r="L284" t="str">
        <f t="shared" si="25"/>
        <v/>
      </c>
      <c r="M284" t="str">
        <f t="shared" si="26"/>
        <v/>
      </c>
    </row>
    <row r="285" spans="1:13">
      <c r="A285" s="35" t="str">
        <f>IF(E285="","",VLOOKUP('OPĆI DIO'!$C$1,'OPĆI DIO'!$N$4:$W$137,10,FALSE))</f>
        <v/>
      </c>
      <c r="B285" s="35" t="str">
        <f>IF(E285="","",VLOOKUP('OPĆI DIO'!$C$1,'OPĆI DIO'!$N$4:$W$137,9,FALSE))</f>
        <v/>
      </c>
      <c r="C285" s="75" t="str">
        <f t="shared" si="27"/>
        <v/>
      </c>
      <c r="D285" s="34" t="str">
        <f t="shared" si="28"/>
        <v/>
      </c>
      <c r="E285" s="42"/>
      <c r="F285" s="78" t="str">
        <f t="shared" si="29"/>
        <v/>
      </c>
      <c r="G285" s="73"/>
      <c r="H285" s="73"/>
      <c r="I285" s="73"/>
      <c r="J285" s="255"/>
      <c r="K285" t="str">
        <f>IF(E285="","",'OPĆI DIO'!$C$1)</f>
        <v/>
      </c>
      <c r="L285" t="str">
        <f t="shared" si="25"/>
        <v/>
      </c>
      <c r="M285" t="str">
        <f t="shared" si="26"/>
        <v/>
      </c>
    </row>
    <row r="286" spans="1:13">
      <c r="A286" s="35" t="str">
        <f>IF(E286="","",VLOOKUP('OPĆI DIO'!$C$1,'OPĆI DIO'!$N$4:$W$137,10,FALSE))</f>
        <v/>
      </c>
      <c r="B286" s="35" t="str">
        <f>IF(E286="","",VLOOKUP('OPĆI DIO'!$C$1,'OPĆI DIO'!$N$4:$W$137,9,FALSE))</f>
        <v/>
      </c>
      <c r="C286" s="75" t="str">
        <f t="shared" si="27"/>
        <v/>
      </c>
      <c r="D286" s="34" t="str">
        <f t="shared" si="28"/>
        <v/>
      </c>
      <c r="E286" s="42"/>
      <c r="F286" s="78" t="str">
        <f t="shared" si="29"/>
        <v/>
      </c>
      <c r="G286" s="73"/>
      <c r="H286" s="73"/>
      <c r="I286" s="73"/>
      <c r="J286" s="255"/>
      <c r="K286" t="str">
        <f>IF(E286="","",'OPĆI DIO'!$C$1)</f>
        <v/>
      </c>
      <c r="L286" t="str">
        <f t="shared" si="25"/>
        <v/>
      </c>
      <c r="M286" t="str">
        <f t="shared" si="26"/>
        <v/>
      </c>
    </row>
    <row r="287" spans="1:13">
      <c r="A287" s="35" t="str">
        <f>IF(E287="","",VLOOKUP('OPĆI DIO'!$C$1,'OPĆI DIO'!$N$4:$W$137,10,FALSE))</f>
        <v/>
      </c>
      <c r="B287" s="35" t="str">
        <f>IF(E287="","",VLOOKUP('OPĆI DIO'!$C$1,'OPĆI DIO'!$N$4:$W$137,9,FALSE))</f>
        <v/>
      </c>
      <c r="C287" s="75" t="str">
        <f t="shared" si="27"/>
        <v/>
      </c>
      <c r="D287" s="34" t="str">
        <f t="shared" si="28"/>
        <v/>
      </c>
      <c r="E287" s="42"/>
      <c r="F287" s="78" t="str">
        <f t="shared" si="29"/>
        <v/>
      </c>
      <c r="G287" s="73"/>
      <c r="H287" s="73"/>
      <c r="I287" s="73"/>
      <c r="J287" s="255"/>
      <c r="K287" t="str">
        <f>IF(E287="","",'OPĆI DIO'!$C$1)</f>
        <v/>
      </c>
      <c r="L287" t="str">
        <f t="shared" si="25"/>
        <v/>
      </c>
      <c r="M287" t="str">
        <f t="shared" si="26"/>
        <v/>
      </c>
    </row>
    <row r="288" spans="1:13">
      <c r="A288" s="35" t="str">
        <f>IF(E288="","",VLOOKUP('OPĆI DIO'!$C$1,'OPĆI DIO'!$N$4:$W$137,10,FALSE))</f>
        <v/>
      </c>
      <c r="B288" s="35" t="str">
        <f>IF(E288="","",VLOOKUP('OPĆI DIO'!$C$1,'OPĆI DIO'!$N$4:$W$137,9,FALSE))</f>
        <v/>
      </c>
      <c r="C288" s="75" t="str">
        <f t="shared" si="27"/>
        <v/>
      </c>
      <c r="D288" s="34" t="str">
        <f t="shared" si="28"/>
        <v/>
      </c>
      <c r="E288" s="42"/>
      <c r="F288" s="78" t="str">
        <f t="shared" si="29"/>
        <v/>
      </c>
      <c r="G288" s="73"/>
      <c r="H288" s="73"/>
      <c r="I288" s="73"/>
      <c r="J288" s="255"/>
      <c r="K288" t="str">
        <f>IF(E288="","",'OPĆI DIO'!$C$1)</f>
        <v/>
      </c>
      <c r="L288" t="str">
        <f t="shared" si="25"/>
        <v/>
      </c>
      <c r="M288" t="str">
        <f t="shared" si="26"/>
        <v/>
      </c>
    </row>
    <row r="289" spans="1:13">
      <c r="A289" s="35" t="str">
        <f>IF(E289="","",VLOOKUP('OPĆI DIO'!$C$1,'OPĆI DIO'!$N$4:$W$137,10,FALSE))</f>
        <v/>
      </c>
      <c r="B289" s="35" t="str">
        <f>IF(E289="","",VLOOKUP('OPĆI DIO'!$C$1,'OPĆI DIO'!$N$4:$W$137,9,FALSE))</f>
        <v/>
      </c>
      <c r="C289" s="75" t="str">
        <f t="shared" si="27"/>
        <v/>
      </c>
      <c r="D289" s="34" t="str">
        <f t="shared" si="28"/>
        <v/>
      </c>
      <c r="E289" s="42"/>
      <c r="F289" s="78" t="str">
        <f t="shared" si="29"/>
        <v/>
      </c>
      <c r="G289" s="73"/>
      <c r="H289" s="73"/>
      <c r="I289" s="73"/>
      <c r="J289" s="255"/>
      <c r="K289" t="str">
        <f>IF(E289="","",'OPĆI DIO'!$C$1)</f>
        <v/>
      </c>
      <c r="L289" t="str">
        <f t="shared" si="25"/>
        <v/>
      </c>
      <c r="M289" t="str">
        <f t="shared" si="26"/>
        <v/>
      </c>
    </row>
    <row r="290" spans="1:13">
      <c r="A290" s="35" t="str">
        <f>IF(E290="","",VLOOKUP('OPĆI DIO'!$C$1,'OPĆI DIO'!$N$4:$W$137,10,FALSE))</f>
        <v/>
      </c>
      <c r="B290" s="35" t="str">
        <f>IF(E290="","",VLOOKUP('OPĆI DIO'!$C$1,'OPĆI DIO'!$N$4:$W$137,9,FALSE))</f>
        <v/>
      </c>
      <c r="C290" s="75" t="str">
        <f t="shared" si="27"/>
        <v/>
      </c>
      <c r="D290" s="34" t="str">
        <f t="shared" si="28"/>
        <v/>
      </c>
      <c r="E290" s="42"/>
      <c r="F290" s="78" t="str">
        <f t="shared" si="29"/>
        <v/>
      </c>
      <c r="G290" s="73"/>
      <c r="H290" s="73"/>
      <c r="I290" s="73"/>
      <c r="J290" s="255"/>
      <c r="K290" t="str">
        <f>IF(E290="","",'OPĆI DIO'!$C$1)</f>
        <v/>
      </c>
      <c r="L290" t="str">
        <f t="shared" si="25"/>
        <v/>
      </c>
      <c r="M290" t="str">
        <f t="shared" si="26"/>
        <v/>
      </c>
    </row>
    <row r="291" spans="1:13">
      <c r="A291" s="35" t="str">
        <f>IF(E291="","",VLOOKUP('OPĆI DIO'!$C$1,'OPĆI DIO'!$N$4:$W$137,10,FALSE))</f>
        <v/>
      </c>
      <c r="B291" s="35" t="str">
        <f>IF(E291="","",VLOOKUP('OPĆI DIO'!$C$1,'OPĆI DIO'!$N$4:$W$137,9,FALSE))</f>
        <v/>
      </c>
      <c r="C291" s="75" t="str">
        <f t="shared" si="27"/>
        <v/>
      </c>
      <c r="D291" s="34" t="str">
        <f t="shared" si="28"/>
        <v/>
      </c>
      <c r="E291" s="42"/>
      <c r="F291" s="78" t="str">
        <f t="shared" si="29"/>
        <v/>
      </c>
      <c r="G291" s="73"/>
      <c r="H291" s="73"/>
      <c r="I291" s="73"/>
      <c r="J291" s="255"/>
      <c r="K291" t="str">
        <f>IF(E291="","",'OPĆI DIO'!$C$1)</f>
        <v/>
      </c>
      <c r="L291" t="str">
        <f t="shared" si="25"/>
        <v/>
      </c>
      <c r="M291" t="str">
        <f t="shared" si="26"/>
        <v/>
      </c>
    </row>
    <row r="292" spans="1:13">
      <c r="A292" s="35" t="str">
        <f>IF(E292="","",VLOOKUP('OPĆI DIO'!$C$1,'OPĆI DIO'!$N$4:$W$137,10,FALSE))</f>
        <v/>
      </c>
      <c r="B292" s="35" t="str">
        <f>IF(E292="","",VLOOKUP('OPĆI DIO'!$C$1,'OPĆI DIO'!$N$4:$W$137,9,FALSE))</f>
        <v/>
      </c>
      <c r="C292" s="75" t="str">
        <f t="shared" si="27"/>
        <v/>
      </c>
      <c r="D292" s="34" t="str">
        <f t="shared" si="28"/>
        <v/>
      </c>
      <c r="E292" s="42"/>
      <c r="F292" s="78" t="str">
        <f t="shared" si="29"/>
        <v/>
      </c>
      <c r="G292" s="73"/>
      <c r="H292" s="73"/>
      <c r="I292" s="73"/>
      <c r="J292" s="255"/>
      <c r="K292" t="str">
        <f>IF(E292="","",'OPĆI DIO'!$C$1)</f>
        <v/>
      </c>
      <c r="L292" t="str">
        <f t="shared" si="25"/>
        <v/>
      </c>
      <c r="M292" t="str">
        <f t="shared" si="26"/>
        <v/>
      </c>
    </row>
    <row r="293" spans="1:13">
      <c r="A293" s="35" t="str">
        <f>IF(E293="","",VLOOKUP('OPĆI DIO'!$C$1,'OPĆI DIO'!$N$4:$W$137,10,FALSE))</f>
        <v/>
      </c>
      <c r="B293" s="35" t="str">
        <f>IF(E293="","",VLOOKUP('OPĆI DIO'!$C$1,'OPĆI DIO'!$N$4:$W$137,9,FALSE))</f>
        <v/>
      </c>
      <c r="C293" s="75" t="str">
        <f t="shared" si="27"/>
        <v/>
      </c>
      <c r="D293" s="34" t="str">
        <f t="shared" si="28"/>
        <v/>
      </c>
      <c r="E293" s="42"/>
      <c r="F293" s="78" t="str">
        <f t="shared" si="29"/>
        <v/>
      </c>
      <c r="G293" s="73"/>
      <c r="H293" s="73"/>
      <c r="I293" s="73"/>
      <c r="J293" s="255"/>
      <c r="K293" t="str">
        <f>IF(E293="","",'OPĆI DIO'!$C$1)</f>
        <v/>
      </c>
      <c r="L293" t="str">
        <f t="shared" si="25"/>
        <v/>
      </c>
      <c r="M293" t="str">
        <f t="shared" si="26"/>
        <v/>
      </c>
    </row>
    <row r="294" spans="1:13">
      <c r="A294" s="35" t="str">
        <f>IF(E294="","",VLOOKUP('OPĆI DIO'!$C$1,'OPĆI DIO'!$N$4:$W$137,10,FALSE))</f>
        <v/>
      </c>
      <c r="B294" s="35" t="str">
        <f>IF(E294="","",VLOOKUP('OPĆI DIO'!$C$1,'OPĆI DIO'!$N$4:$W$137,9,FALSE))</f>
        <v/>
      </c>
      <c r="C294" s="75" t="str">
        <f t="shared" si="27"/>
        <v/>
      </c>
      <c r="D294" s="34" t="str">
        <f t="shared" si="28"/>
        <v/>
      </c>
      <c r="E294" s="42"/>
      <c r="F294" s="78" t="str">
        <f t="shared" si="29"/>
        <v/>
      </c>
      <c r="G294" s="73"/>
      <c r="H294" s="73"/>
      <c r="I294" s="73"/>
      <c r="J294" s="255"/>
      <c r="K294" t="str">
        <f>IF(E294="","",'OPĆI DIO'!$C$1)</f>
        <v/>
      </c>
      <c r="L294" t="str">
        <f t="shared" si="25"/>
        <v/>
      </c>
      <c r="M294" t="str">
        <f t="shared" si="26"/>
        <v/>
      </c>
    </row>
    <row r="295" spans="1:13">
      <c r="A295" s="35" t="str">
        <f>IF(E295="","",VLOOKUP('OPĆI DIO'!$C$1,'OPĆI DIO'!$N$4:$W$137,10,FALSE))</f>
        <v/>
      </c>
      <c r="B295" s="35" t="str">
        <f>IF(E295="","",VLOOKUP('OPĆI DIO'!$C$1,'OPĆI DIO'!$N$4:$W$137,9,FALSE))</f>
        <v/>
      </c>
      <c r="C295" s="75" t="str">
        <f t="shared" si="27"/>
        <v/>
      </c>
      <c r="D295" s="34" t="str">
        <f t="shared" si="28"/>
        <v/>
      </c>
      <c r="E295" s="42"/>
      <c r="F295" s="78" t="str">
        <f t="shared" si="29"/>
        <v/>
      </c>
      <c r="G295" s="73"/>
      <c r="H295" s="73"/>
      <c r="I295" s="73"/>
      <c r="J295" s="255"/>
      <c r="K295" t="str">
        <f>IF(E295="","",'OPĆI DIO'!$C$1)</f>
        <v/>
      </c>
      <c r="L295" t="str">
        <f t="shared" si="25"/>
        <v/>
      </c>
      <c r="M295" t="str">
        <f t="shared" si="26"/>
        <v/>
      </c>
    </row>
    <row r="296" spans="1:13">
      <c r="A296" s="35" t="str">
        <f>IF(E296="","",VLOOKUP('OPĆI DIO'!$C$1,'OPĆI DIO'!$N$4:$W$137,10,FALSE))</f>
        <v/>
      </c>
      <c r="B296" s="35" t="str">
        <f>IF(E296="","",VLOOKUP('OPĆI DIO'!$C$1,'OPĆI DIO'!$N$4:$W$137,9,FALSE))</f>
        <v/>
      </c>
      <c r="C296" s="75" t="str">
        <f t="shared" si="27"/>
        <v/>
      </c>
      <c r="D296" s="34" t="str">
        <f t="shared" si="28"/>
        <v/>
      </c>
      <c r="E296" s="42"/>
      <c r="F296" s="78" t="str">
        <f t="shared" si="29"/>
        <v/>
      </c>
      <c r="G296" s="73"/>
      <c r="H296" s="73"/>
      <c r="I296" s="73"/>
      <c r="J296" s="255"/>
      <c r="K296" t="str">
        <f>IF(E296="","",'OPĆI DIO'!$C$1)</f>
        <v/>
      </c>
      <c r="L296" t="str">
        <f t="shared" si="25"/>
        <v/>
      </c>
      <c r="M296" t="str">
        <f t="shared" si="26"/>
        <v/>
      </c>
    </row>
    <row r="297" spans="1:13">
      <c r="A297" s="35" t="str">
        <f>IF(E297="","",VLOOKUP('OPĆI DIO'!$C$1,'OPĆI DIO'!$N$4:$W$137,10,FALSE))</f>
        <v/>
      </c>
      <c r="B297" s="35" t="str">
        <f>IF(E297="","",VLOOKUP('OPĆI DIO'!$C$1,'OPĆI DIO'!$N$4:$W$137,9,FALSE))</f>
        <v/>
      </c>
      <c r="C297" s="75" t="str">
        <f t="shared" si="27"/>
        <v/>
      </c>
      <c r="D297" s="34" t="str">
        <f t="shared" si="28"/>
        <v/>
      </c>
      <c r="E297" s="42"/>
      <c r="F297" s="78" t="str">
        <f t="shared" si="29"/>
        <v/>
      </c>
      <c r="G297" s="73"/>
      <c r="H297" s="73"/>
      <c r="I297" s="73"/>
      <c r="J297" s="255"/>
      <c r="K297" t="str">
        <f>IF(E297="","",'OPĆI DIO'!$C$1)</f>
        <v/>
      </c>
      <c r="L297" t="str">
        <f t="shared" si="25"/>
        <v/>
      </c>
      <c r="M297" t="str">
        <f t="shared" si="26"/>
        <v/>
      </c>
    </row>
    <row r="298" spans="1:13">
      <c r="A298" s="35" t="str">
        <f>IF(E298="","",VLOOKUP('OPĆI DIO'!$C$1,'OPĆI DIO'!$N$4:$W$137,10,FALSE))</f>
        <v/>
      </c>
      <c r="B298" s="35" t="str">
        <f>IF(E298="","",VLOOKUP('OPĆI DIO'!$C$1,'OPĆI DIO'!$N$4:$W$137,9,FALSE))</f>
        <v/>
      </c>
      <c r="C298" s="75" t="str">
        <f t="shared" si="27"/>
        <v/>
      </c>
      <c r="D298" s="34" t="str">
        <f t="shared" si="28"/>
        <v/>
      </c>
      <c r="E298" s="42"/>
      <c r="F298" s="78" t="str">
        <f t="shared" si="29"/>
        <v/>
      </c>
      <c r="G298" s="73"/>
      <c r="H298" s="73"/>
      <c r="I298" s="73"/>
      <c r="J298" s="255"/>
      <c r="K298" t="str">
        <f>IF(E298="","",'OPĆI DIO'!$C$1)</f>
        <v/>
      </c>
      <c r="L298" t="str">
        <f t="shared" si="25"/>
        <v/>
      </c>
      <c r="M298" t="str">
        <f t="shared" si="26"/>
        <v/>
      </c>
    </row>
    <row r="299" spans="1:13">
      <c r="A299" s="35" t="str">
        <f>IF(E299="","",VLOOKUP('OPĆI DIO'!$C$1,'OPĆI DIO'!$N$4:$W$137,10,FALSE))</f>
        <v/>
      </c>
      <c r="B299" s="35" t="str">
        <f>IF(E299="","",VLOOKUP('OPĆI DIO'!$C$1,'OPĆI DIO'!$N$4:$W$137,9,FALSE))</f>
        <v/>
      </c>
      <c r="C299" s="75" t="str">
        <f t="shared" si="27"/>
        <v/>
      </c>
      <c r="D299" s="34" t="str">
        <f t="shared" si="28"/>
        <v/>
      </c>
      <c r="E299" s="42"/>
      <c r="F299" s="78" t="str">
        <f t="shared" si="29"/>
        <v/>
      </c>
      <c r="G299" s="73"/>
      <c r="H299" s="73"/>
      <c r="I299" s="73"/>
      <c r="J299" s="255"/>
      <c r="K299" t="str">
        <f>IF(E299="","",'OPĆI DIO'!$C$1)</f>
        <v/>
      </c>
      <c r="L299" t="str">
        <f t="shared" si="25"/>
        <v/>
      </c>
      <c r="M299" t="str">
        <f t="shared" si="26"/>
        <v/>
      </c>
    </row>
    <row r="300" spans="1:13">
      <c r="A300" s="35" t="str">
        <f>IF(E300="","",VLOOKUP('OPĆI DIO'!$C$1,'OPĆI DIO'!$N$4:$W$137,10,FALSE))</f>
        <v/>
      </c>
      <c r="B300" s="35" t="str">
        <f>IF(E300="","",VLOOKUP('OPĆI DIO'!$C$1,'OPĆI DIO'!$N$4:$W$137,9,FALSE))</f>
        <v/>
      </c>
      <c r="C300" s="75" t="str">
        <f t="shared" si="27"/>
        <v/>
      </c>
      <c r="D300" s="34" t="str">
        <f t="shared" si="28"/>
        <v/>
      </c>
      <c r="E300" s="42"/>
      <c r="F300" s="78" t="str">
        <f t="shared" si="29"/>
        <v/>
      </c>
      <c r="G300" s="73"/>
      <c r="H300" s="73"/>
      <c r="I300" s="73"/>
      <c r="J300" s="255"/>
      <c r="K300" t="str">
        <f>IF(E300="","",'OPĆI DIO'!$C$1)</f>
        <v/>
      </c>
      <c r="L300" t="str">
        <f t="shared" si="25"/>
        <v/>
      </c>
      <c r="M300" t="str">
        <f t="shared" si="26"/>
        <v/>
      </c>
    </row>
    <row r="301" spans="1:13">
      <c r="A301" s="35" t="str">
        <f>IF(E301="","",VLOOKUP('OPĆI DIO'!$C$1,'OPĆI DIO'!$N$4:$W$137,10,FALSE))</f>
        <v/>
      </c>
      <c r="B301" s="35" t="str">
        <f>IF(E301="","",VLOOKUP('OPĆI DIO'!$C$1,'OPĆI DIO'!$N$4:$W$137,9,FALSE))</f>
        <v/>
      </c>
      <c r="C301" s="75" t="str">
        <f t="shared" si="27"/>
        <v/>
      </c>
      <c r="D301" s="34" t="str">
        <f t="shared" si="28"/>
        <v/>
      </c>
      <c r="E301" s="42"/>
      <c r="F301" s="78" t="str">
        <f t="shared" si="29"/>
        <v/>
      </c>
      <c r="G301" s="73"/>
      <c r="H301" s="73"/>
      <c r="I301" s="73"/>
      <c r="J301" s="255"/>
      <c r="K301" t="str">
        <f>IF(E301="","",'OPĆI DIO'!$C$1)</f>
        <v/>
      </c>
      <c r="L301" t="str">
        <f t="shared" si="25"/>
        <v/>
      </c>
      <c r="M301" t="str">
        <f t="shared" si="26"/>
        <v/>
      </c>
    </row>
    <row r="302" spans="1:13">
      <c r="A302" s="35" t="str">
        <f>IF(E302="","",VLOOKUP('OPĆI DIO'!$C$1,'OPĆI DIO'!$N$4:$W$137,10,FALSE))</f>
        <v/>
      </c>
      <c r="B302" s="35" t="str">
        <f>IF(E302="","",VLOOKUP('OPĆI DIO'!$C$1,'OPĆI DIO'!$N$4:$W$137,9,FALSE))</f>
        <v/>
      </c>
      <c r="C302" s="75" t="str">
        <f t="shared" si="27"/>
        <v/>
      </c>
      <c r="D302" s="34" t="str">
        <f t="shared" si="28"/>
        <v/>
      </c>
      <c r="E302" s="42"/>
      <c r="F302" s="78" t="str">
        <f t="shared" si="29"/>
        <v/>
      </c>
      <c r="G302" s="73"/>
      <c r="H302" s="73"/>
      <c r="I302" s="73"/>
      <c r="J302" s="255"/>
      <c r="K302" t="str">
        <f>IF(E302="","",'OPĆI DIO'!$C$1)</f>
        <v/>
      </c>
      <c r="L302" t="str">
        <f t="shared" si="25"/>
        <v/>
      </c>
      <c r="M302" t="str">
        <f t="shared" si="26"/>
        <v/>
      </c>
    </row>
    <row r="303" spans="1:13">
      <c r="A303" s="35" t="str">
        <f>IF(E303="","",VLOOKUP('OPĆI DIO'!$C$1,'OPĆI DIO'!$N$4:$W$137,10,FALSE))</f>
        <v/>
      </c>
      <c r="B303" s="35" t="str">
        <f>IF(E303="","",VLOOKUP('OPĆI DIO'!$C$1,'OPĆI DIO'!$N$4:$W$137,9,FALSE))</f>
        <v/>
      </c>
      <c r="C303" s="75" t="str">
        <f t="shared" si="27"/>
        <v/>
      </c>
      <c r="D303" s="34" t="str">
        <f t="shared" si="28"/>
        <v/>
      </c>
      <c r="E303" s="42"/>
      <c r="F303" s="78" t="str">
        <f t="shared" si="29"/>
        <v/>
      </c>
      <c r="G303" s="73"/>
      <c r="H303" s="73"/>
      <c r="I303" s="73"/>
      <c r="J303" s="255"/>
      <c r="K303" t="str">
        <f>IF(E303="","",'OPĆI DIO'!$C$1)</f>
        <v/>
      </c>
      <c r="L303" t="str">
        <f t="shared" si="25"/>
        <v/>
      </c>
      <c r="M303" t="str">
        <f t="shared" si="26"/>
        <v/>
      </c>
    </row>
    <row r="304" spans="1:13">
      <c r="A304" s="35" t="str">
        <f>IF(E304="","",VLOOKUP('OPĆI DIO'!$C$1,'OPĆI DIO'!$N$4:$W$137,10,FALSE))</f>
        <v/>
      </c>
      <c r="B304" s="35" t="str">
        <f>IF(E304="","",VLOOKUP('OPĆI DIO'!$C$1,'OPĆI DIO'!$N$4:$W$137,9,FALSE))</f>
        <v/>
      </c>
      <c r="C304" s="75" t="str">
        <f t="shared" si="27"/>
        <v/>
      </c>
      <c r="D304" s="34" t="str">
        <f t="shared" si="28"/>
        <v/>
      </c>
      <c r="E304" s="42"/>
      <c r="F304" s="78" t="str">
        <f t="shared" si="29"/>
        <v/>
      </c>
      <c r="G304" s="73"/>
      <c r="H304" s="73"/>
      <c r="I304" s="73"/>
      <c r="J304" s="255"/>
      <c r="K304" t="str">
        <f>IF(E304="","",'OPĆI DIO'!$C$1)</f>
        <v/>
      </c>
      <c r="L304" t="str">
        <f t="shared" si="25"/>
        <v/>
      </c>
      <c r="M304" t="str">
        <f t="shared" si="26"/>
        <v/>
      </c>
    </row>
    <row r="305" spans="1:13">
      <c r="A305" s="35" t="str">
        <f>IF(E305="","",VLOOKUP('OPĆI DIO'!$C$1,'OPĆI DIO'!$N$4:$W$137,10,FALSE))</f>
        <v/>
      </c>
      <c r="B305" s="35" t="str">
        <f>IF(E305="","",VLOOKUP('OPĆI DIO'!$C$1,'OPĆI DIO'!$N$4:$W$137,9,FALSE))</f>
        <v/>
      </c>
      <c r="C305" s="75" t="str">
        <f t="shared" si="27"/>
        <v/>
      </c>
      <c r="D305" s="34" t="str">
        <f t="shared" si="28"/>
        <v/>
      </c>
      <c r="E305" s="42"/>
      <c r="F305" s="78" t="str">
        <f t="shared" si="29"/>
        <v/>
      </c>
      <c r="G305" s="73"/>
      <c r="H305" s="73"/>
      <c r="I305" s="73"/>
      <c r="J305" s="255"/>
      <c r="K305" t="str">
        <f>IF(E305="","",'OPĆI DIO'!$C$1)</f>
        <v/>
      </c>
      <c r="L305" t="str">
        <f t="shared" si="25"/>
        <v/>
      </c>
      <c r="M305" t="str">
        <f t="shared" si="26"/>
        <v/>
      </c>
    </row>
    <row r="306" spans="1:13">
      <c r="A306" s="35" t="str">
        <f>IF(E306="","",VLOOKUP('OPĆI DIO'!$C$1,'OPĆI DIO'!$N$4:$W$137,10,FALSE))</f>
        <v/>
      </c>
      <c r="B306" s="35" t="str">
        <f>IF(E306="","",VLOOKUP('OPĆI DIO'!$C$1,'OPĆI DIO'!$N$4:$W$137,9,FALSE))</f>
        <v/>
      </c>
      <c r="C306" s="75" t="str">
        <f t="shared" si="27"/>
        <v/>
      </c>
      <c r="D306" s="34" t="str">
        <f t="shared" si="28"/>
        <v/>
      </c>
      <c r="E306" s="42"/>
      <c r="F306" s="78" t="str">
        <f t="shared" si="29"/>
        <v/>
      </c>
      <c r="G306" s="73"/>
      <c r="H306" s="73"/>
      <c r="I306" s="73"/>
      <c r="J306" s="255"/>
      <c r="K306" t="str">
        <f>IF(E306="","",'OPĆI DIO'!$C$1)</f>
        <v/>
      </c>
      <c r="L306" t="str">
        <f t="shared" si="25"/>
        <v/>
      </c>
      <c r="M306" t="str">
        <f t="shared" si="26"/>
        <v/>
      </c>
    </row>
    <row r="307" spans="1:13">
      <c r="A307" s="35" t="str">
        <f>IF(E307="","",VLOOKUP('OPĆI DIO'!$C$1,'OPĆI DIO'!$N$4:$W$137,10,FALSE))</f>
        <v/>
      </c>
      <c r="B307" s="35" t="str">
        <f>IF(E307="","",VLOOKUP('OPĆI DIO'!$C$1,'OPĆI DIO'!$N$4:$W$137,9,FALSE))</f>
        <v/>
      </c>
      <c r="C307" s="75" t="str">
        <f t="shared" si="27"/>
        <v/>
      </c>
      <c r="D307" s="34" t="str">
        <f t="shared" si="28"/>
        <v/>
      </c>
      <c r="E307" s="42"/>
      <c r="F307" s="78" t="str">
        <f t="shared" si="29"/>
        <v/>
      </c>
      <c r="G307" s="73"/>
      <c r="H307" s="73"/>
      <c r="I307" s="73"/>
      <c r="J307" s="255"/>
      <c r="K307" t="str">
        <f>IF(E307="","",'OPĆI DIO'!$C$1)</f>
        <v/>
      </c>
      <c r="L307" t="str">
        <f t="shared" si="25"/>
        <v/>
      </c>
      <c r="M307" t="str">
        <f t="shared" si="26"/>
        <v/>
      </c>
    </row>
    <row r="308" spans="1:13">
      <c r="A308" s="35" t="str">
        <f>IF(E308="","",VLOOKUP('OPĆI DIO'!$C$1,'OPĆI DIO'!$N$4:$W$137,10,FALSE))</f>
        <v/>
      </c>
      <c r="B308" s="35" t="str">
        <f>IF(E308="","",VLOOKUP('OPĆI DIO'!$C$1,'OPĆI DIO'!$N$4:$W$137,9,FALSE))</f>
        <v/>
      </c>
      <c r="C308" s="75" t="str">
        <f t="shared" si="27"/>
        <v/>
      </c>
      <c r="D308" s="34" t="str">
        <f t="shared" si="28"/>
        <v/>
      </c>
      <c r="E308" s="42"/>
      <c r="F308" s="78" t="str">
        <f t="shared" si="29"/>
        <v/>
      </c>
      <c r="G308" s="73"/>
      <c r="H308" s="73"/>
      <c r="I308" s="73"/>
      <c r="J308" s="255"/>
      <c r="K308" t="str">
        <f>IF(E308="","",'OPĆI DIO'!$C$1)</f>
        <v/>
      </c>
      <c r="L308" t="str">
        <f t="shared" si="25"/>
        <v/>
      </c>
      <c r="M308" t="str">
        <f t="shared" si="26"/>
        <v/>
      </c>
    </row>
    <row r="309" spans="1:13">
      <c r="A309" s="35" t="str">
        <f>IF(E309="","",VLOOKUP('OPĆI DIO'!$C$1,'OPĆI DIO'!$N$4:$W$137,10,FALSE))</f>
        <v/>
      </c>
      <c r="B309" s="35" t="str">
        <f>IF(E309="","",VLOOKUP('OPĆI DIO'!$C$1,'OPĆI DIO'!$N$4:$W$137,9,FALSE))</f>
        <v/>
      </c>
      <c r="C309" s="75" t="str">
        <f t="shared" si="27"/>
        <v/>
      </c>
      <c r="D309" s="34" t="str">
        <f t="shared" si="28"/>
        <v/>
      </c>
      <c r="E309" s="42"/>
      <c r="F309" s="78" t="str">
        <f t="shared" si="29"/>
        <v/>
      </c>
      <c r="G309" s="73"/>
      <c r="H309" s="73"/>
      <c r="I309" s="73"/>
      <c r="J309" s="255"/>
      <c r="K309" t="str">
        <f>IF(E309="","",'OPĆI DIO'!$C$1)</f>
        <v/>
      </c>
      <c r="L309" t="str">
        <f t="shared" si="25"/>
        <v/>
      </c>
      <c r="M309" t="str">
        <f t="shared" si="26"/>
        <v/>
      </c>
    </row>
    <row r="310" spans="1:13">
      <c r="A310" s="35" t="str">
        <f>IF(E310="","",VLOOKUP('OPĆI DIO'!$C$1,'OPĆI DIO'!$N$4:$W$137,10,FALSE))</f>
        <v/>
      </c>
      <c r="B310" s="35" t="str">
        <f>IF(E310="","",VLOOKUP('OPĆI DIO'!$C$1,'OPĆI DIO'!$N$4:$W$137,9,FALSE))</f>
        <v/>
      </c>
      <c r="C310" s="75" t="str">
        <f t="shared" si="27"/>
        <v/>
      </c>
      <c r="D310" s="34" t="str">
        <f t="shared" si="28"/>
        <v/>
      </c>
      <c r="E310" s="42"/>
      <c r="F310" s="78" t="str">
        <f t="shared" si="29"/>
        <v/>
      </c>
      <c r="G310" s="73"/>
      <c r="H310" s="73"/>
      <c r="I310" s="73"/>
      <c r="J310" s="255"/>
      <c r="K310" t="str">
        <f>IF(E310="","",'OPĆI DIO'!$C$1)</f>
        <v/>
      </c>
      <c r="L310" t="str">
        <f t="shared" si="25"/>
        <v/>
      </c>
      <c r="M310" t="str">
        <f t="shared" si="26"/>
        <v/>
      </c>
    </row>
    <row r="311" spans="1:13">
      <c r="A311" s="35" t="str">
        <f>IF(E311="","",VLOOKUP('OPĆI DIO'!$C$1,'OPĆI DIO'!$N$4:$W$137,10,FALSE))</f>
        <v/>
      </c>
      <c r="B311" s="35" t="str">
        <f>IF(E311="","",VLOOKUP('OPĆI DIO'!$C$1,'OPĆI DIO'!$N$4:$W$137,9,FALSE))</f>
        <v/>
      </c>
      <c r="C311" s="75" t="str">
        <f t="shared" si="27"/>
        <v/>
      </c>
      <c r="D311" s="34" t="str">
        <f t="shared" si="28"/>
        <v/>
      </c>
      <c r="E311" s="42"/>
      <c r="F311" s="78" t="str">
        <f t="shared" si="29"/>
        <v/>
      </c>
      <c r="G311" s="73"/>
      <c r="H311" s="73"/>
      <c r="I311" s="73"/>
      <c r="J311" s="255"/>
      <c r="K311" t="str">
        <f>IF(E311="","",'OPĆI DIO'!$C$1)</f>
        <v/>
      </c>
      <c r="L311" t="str">
        <f t="shared" si="25"/>
        <v/>
      </c>
      <c r="M311" t="str">
        <f t="shared" si="26"/>
        <v/>
      </c>
    </row>
    <row r="312" spans="1:13">
      <c r="A312" s="35" t="str">
        <f>IF(E312="","",VLOOKUP('OPĆI DIO'!$C$1,'OPĆI DIO'!$N$4:$W$137,10,FALSE))</f>
        <v/>
      </c>
      <c r="B312" s="35" t="str">
        <f>IF(E312="","",VLOOKUP('OPĆI DIO'!$C$1,'OPĆI DIO'!$N$4:$W$137,9,FALSE))</f>
        <v/>
      </c>
      <c r="C312" s="75" t="str">
        <f t="shared" si="27"/>
        <v/>
      </c>
      <c r="D312" s="34" t="str">
        <f t="shared" si="28"/>
        <v/>
      </c>
      <c r="E312" s="42"/>
      <c r="F312" s="78" t="str">
        <f t="shared" si="29"/>
        <v/>
      </c>
      <c r="G312" s="73"/>
      <c r="H312" s="73"/>
      <c r="I312" s="73"/>
      <c r="J312" s="255"/>
      <c r="K312" t="str">
        <f>IF(E312="","",'OPĆI DIO'!$C$1)</f>
        <v/>
      </c>
      <c r="L312" t="str">
        <f t="shared" si="25"/>
        <v/>
      </c>
      <c r="M312" t="str">
        <f t="shared" si="26"/>
        <v/>
      </c>
    </row>
    <row r="313" spans="1:13">
      <c r="A313" s="35" t="str">
        <f>IF(E313="","",VLOOKUP('OPĆI DIO'!$C$1,'OPĆI DIO'!$N$4:$W$137,10,FALSE))</f>
        <v/>
      </c>
      <c r="B313" s="35" t="str">
        <f>IF(E313="","",VLOOKUP('OPĆI DIO'!$C$1,'OPĆI DIO'!$N$4:$W$137,9,FALSE))</f>
        <v/>
      </c>
      <c r="C313" s="75" t="str">
        <f t="shared" si="27"/>
        <v/>
      </c>
      <c r="D313" s="34" t="str">
        <f t="shared" si="28"/>
        <v/>
      </c>
      <c r="E313" s="42"/>
      <c r="F313" s="78" t="str">
        <f t="shared" si="29"/>
        <v/>
      </c>
      <c r="G313" s="73"/>
      <c r="H313" s="73"/>
      <c r="I313" s="73"/>
      <c r="J313" s="255"/>
      <c r="K313" t="str">
        <f>IF(E313="","",'OPĆI DIO'!$C$1)</f>
        <v/>
      </c>
      <c r="L313" t="str">
        <f t="shared" si="25"/>
        <v/>
      </c>
      <c r="M313" t="str">
        <f t="shared" si="26"/>
        <v/>
      </c>
    </row>
    <row r="314" spans="1:13">
      <c r="A314" s="35" t="str">
        <f>IF(E314="","",VLOOKUP('OPĆI DIO'!$C$1,'OPĆI DIO'!$N$4:$W$137,10,FALSE))</f>
        <v/>
      </c>
      <c r="B314" s="35" t="str">
        <f>IF(E314="","",VLOOKUP('OPĆI DIO'!$C$1,'OPĆI DIO'!$N$4:$W$137,9,FALSE))</f>
        <v/>
      </c>
      <c r="C314" s="75" t="str">
        <f t="shared" si="27"/>
        <v/>
      </c>
      <c r="D314" s="34" t="str">
        <f t="shared" si="28"/>
        <v/>
      </c>
      <c r="E314" s="42"/>
      <c r="F314" s="78" t="str">
        <f t="shared" si="29"/>
        <v/>
      </c>
      <c r="G314" s="73"/>
      <c r="H314" s="73"/>
      <c r="I314" s="73"/>
      <c r="J314" s="255"/>
      <c r="K314" t="str">
        <f>IF(E314="","",'OPĆI DIO'!$C$1)</f>
        <v/>
      </c>
      <c r="L314" t="str">
        <f t="shared" si="25"/>
        <v/>
      </c>
      <c r="M314" t="str">
        <f t="shared" si="26"/>
        <v/>
      </c>
    </row>
    <row r="315" spans="1:13">
      <c r="A315" s="35" t="str">
        <f>IF(E315="","",VLOOKUP('OPĆI DIO'!$C$1,'OPĆI DIO'!$N$4:$W$137,10,FALSE))</f>
        <v/>
      </c>
      <c r="B315" s="35" t="str">
        <f>IF(E315="","",VLOOKUP('OPĆI DIO'!$C$1,'OPĆI DIO'!$N$4:$W$137,9,FALSE))</f>
        <v/>
      </c>
      <c r="C315" s="75" t="str">
        <f t="shared" si="27"/>
        <v/>
      </c>
      <c r="D315" s="34" t="str">
        <f t="shared" si="28"/>
        <v/>
      </c>
      <c r="E315" s="42"/>
      <c r="F315" s="78" t="str">
        <f t="shared" si="29"/>
        <v/>
      </c>
      <c r="G315" s="73"/>
      <c r="H315" s="73"/>
      <c r="I315" s="73"/>
      <c r="J315" s="255"/>
      <c r="K315" t="str">
        <f>IF(E315="","",'OPĆI DIO'!$C$1)</f>
        <v/>
      </c>
      <c r="L315" t="str">
        <f t="shared" si="25"/>
        <v/>
      </c>
      <c r="M315" t="str">
        <f t="shared" si="26"/>
        <v/>
      </c>
    </row>
    <row r="316" spans="1:13">
      <c r="A316" s="35" t="str">
        <f>IF(E316="","",VLOOKUP('OPĆI DIO'!$C$1,'OPĆI DIO'!$N$4:$W$137,10,FALSE))</f>
        <v/>
      </c>
      <c r="B316" s="35" t="str">
        <f>IF(E316="","",VLOOKUP('OPĆI DIO'!$C$1,'OPĆI DIO'!$N$4:$W$137,9,FALSE))</f>
        <v/>
      </c>
      <c r="C316" s="75" t="str">
        <f t="shared" si="27"/>
        <v/>
      </c>
      <c r="D316" s="34" t="str">
        <f t="shared" si="28"/>
        <v/>
      </c>
      <c r="E316" s="42"/>
      <c r="F316" s="78" t="str">
        <f t="shared" si="29"/>
        <v/>
      </c>
      <c r="G316" s="73"/>
      <c r="H316" s="73"/>
      <c r="I316" s="73"/>
      <c r="J316" s="255"/>
      <c r="K316" t="str">
        <f>IF(E316="","",'OPĆI DIO'!$C$1)</f>
        <v/>
      </c>
      <c r="L316" t="str">
        <f t="shared" si="25"/>
        <v/>
      </c>
      <c r="M316" t="str">
        <f t="shared" si="26"/>
        <v/>
      </c>
    </row>
    <row r="317" spans="1:13">
      <c r="A317" s="35" t="str">
        <f>IF(E317="","",VLOOKUP('OPĆI DIO'!$C$1,'OPĆI DIO'!$N$4:$W$137,10,FALSE))</f>
        <v/>
      </c>
      <c r="B317" s="35" t="str">
        <f>IF(E317="","",VLOOKUP('OPĆI DIO'!$C$1,'OPĆI DIO'!$N$4:$W$137,9,FALSE))</f>
        <v/>
      </c>
      <c r="C317" s="75" t="str">
        <f t="shared" si="27"/>
        <v/>
      </c>
      <c r="D317" s="34" t="str">
        <f t="shared" si="28"/>
        <v/>
      </c>
      <c r="E317" s="42"/>
      <c r="F317" s="78" t="str">
        <f t="shared" si="29"/>
        <v/>
      </c>
      <c r="G317" s="73"/>
      <c r="H317" s="73"/>
      <c r="I317" s="73"/>
      <c r="J317" s="255"/>
      <c r="K317" t="str">
        <f>IF(E317="","",'OPĆI DIO'!$C$1)</f>
        <v/>
      </c>
      <c r="L317" t="str">
        <f t="shared" si="25"/>
        <v/>
      </c>
      <c r="M317" t="str">
        <f t="shared" si="26"/>
        <v/>
      </c>
    </row>
    <row r="318" spans="1:13">
      <c r="A318" s="35" t="str">
        <f>IF(E318="","",VLOOKUP('OPĆI DIO'!$C$1,'OPĆI DIO'!$N$4:$W$137,10,FALSE))</f>
        <v/>
      </c>
      <c r="B318" s="35" t="str">
        <f>IF(E318="","",VLOOKUP('OPĆI DIO'!$C$1,'OPĆI DIO'!$N$4:$W$137,9,FALSE))</f>
        <v/>
      </c>
      <c r="C318" s="75" t="str">
        <f t="shared" si="27"/>
        <v/>
      </c>
      <c r="D318" s="34" t="str">
        <f t="shared" si="28"/>
        <v/>
      </c>
      <c r="E318" s="42"/>
      <c r="F318" s="78" t="str">
        <f t="shared" si="29"/>
        <v/>
      </c>
      <c r="G318" s="73"/>
      <c r="H318" s="73"/>
      <c r="I318" s="73"/>
      <c r="J318" s="255"/>
      <c r="K318" t="str">
        <f>IF(E318="","",'OPĆI DIO'!$C$1)</f>
        <v/>
      </c>
      <c r="L318" t="str">
        <f t="shared" si="25"/>
        <v/>
      </c>
      <c r="M318" t="str">
        <f t="shared" si="26"/>
        <v/>
      </c>
    </row>
    <row r="319" spans="1:13">
      <c r="A319" s="35" t="str">
        <f>IF(E319="","",VLOOKUP('OPĆI DIO'!$C$1,'OPĆI DIO'!$N$4:$W$137,10,FALSE))</f>
        <v/>
      </c>
      <c r="B319" s="35" t="str">
        <f>IF(E319="","",VLOOKUP('OPĆI DIO'!$C$1,'OPĆI DIO'!$N$4:$W$137,9,FALSE))</f>
        <v/>
      </c>
      <c r="C319" s="75" t="str">
        <f t="shared" si="27"/>
        <v/>
      </c>
      <c r="D319" s="34" t="str">
        <f t="shared" si="28"/>
        <v/>
      </c>
      <c r="E319" s="42"/>
      <c r="F319" s="78" t="str">
        <f t="shared" si="29"/>
        <v/>
      </c>
      <c r="G319" s="73"/>
      <c r="H319" s="73"/>
      <c r="I319" s="73"/>
      <c r="J319" s="255"/>
      <c r="K319" t="str">
        <f>IF(E319="","",'OPĆI DIO'!$C$1)</f>
        <v/>
      </c>
      <c r="L319" t="str">
        <f t="shared" si="25"/>
        <v/>
      </c>
      <c r="M319" t="str">
        <f t="shared" si="26"/>
        <v/>
      </c>
    </row>
    <row r="320" spans="1:13">
      <c r="A320" s="35" t="str">
        <f>IF(E320="","",VLOOKUP('OPĆI DIO'!$C$1,'OPĆI DIO'!$N$4:$W$137,10,FALSE))</f>
        <v/>
      </c>
      <c r="B320" s="35" t="str">
        <f>IF(E320="","",VLOOKUP('OPĆI DIO'!$C$1,'OPĆI DIO'!$N$4:$W$137,9,FALSE))</f>
        <v/>
      </c>
      <c r="C320" s="75" t="str">
        <f t="shared" si="27"/>
        <v/>
      </c>
      <c r="D320" s="34" t="str">
        <f t="shared" si="28"/>
        <v/>
      </c>
      <c r="E320" s="42"/>
      <c r="F320" s="78" t="str">
        <f t="shared" si="29"/>
        <v/>
      </c>
      <c r="G320" s="73"/>
      <c r="H320" s="73"/>
      <c r="I320" s="73"/>
      <c r="J320" s="255"/>
      <c r="K320" t="str">
        <f>IF(E320="","",'OPĆI DIO'!$C$1)</f>
        <v/>
      </c>
      <c r="L320" t="str">
        <f t="shared" si="25"/>
        <v/>
      </c>
      <c r="M320" t="str">
        <f t="shared" si="26"/>
        <v/>
      </c>
    </row>
    <row r="321" spans="1:13">
      <c r="A321" s="35" t="str">
        <f>IF(E321="","",VLOOKUP('OPĆI DIO'!$C$1,'OPĆI DIO'!$N$4:$W$137,10,FALSE))</f>
        <v/>
      </c>
      <c r="B321" s="35" t="str">
        <f>IF(E321="","",VLOOKUP('OPĆI DIO'!$C$1,'OPĆI DIO'!$N$4:$W$137,9,FALSE))</f>
        <v/>
      </c>
      <c r="C321" s="75" t="str">
        <f t="shared" si="27"/>
        <v/>
      </c>
      <c r="D321" s="34" t="str">
        <f t="shared" si="28"/>
        <v/>
      </c>
      <c r="E321" s="42"/>
      <c r="F321" s="78" t="str">
        <f t="shared" si="29"/>
        <v/>
      </c>
      <c r="G321" s="73"/>
      <c r="H321" s="73"/>
      <c r="I321" s="73"/>
      <c r="J321" s="255"/>
      <c r="K321" t="str">
        <f>IF(E321="","",'OPĆI DIO'!$C$1)</f>
        <v/>
      </c>
      <c r="L321" t="str">
        <f t="shared" si="25"/>
        <v/>
      </c>
      <c r="M321" t="str">
        <f t="shared" si="26"/>
        <v/>
      </c>
    </row>
    <row r="322" spans="1:13">
      <c r="A322" s="35" t="str">
        <f>IF(E322="","",VLOOKUP('OPĆI DIO'!$C$1,'OPĆI DIO'!$N$4:$W$137,10,FALSE))</f>
        <v/>
      </c>
      <c r="B322" s="35" t="str">
        <f>IF(E322="","",VLOOKUP('OPĆI DIO'!$C$1,'OPĆI DIO'!$N$4:$W$137,9,FALSE))</f>
        <v/>
      </c>
      <c r="C322" s="75" t="str">
        <f t="shared" si="27"/>
        <v/>
      </c>
      <c r="D322" s="34" t="str">
        <f t="shared" si="28"/>
        <v/>
      </c>
      <c r="E322" s="42"/>
      <c r="F322" s="78" t="str">
        <f t="shared" si="29"/>
        <v/>
      </c>
      <c r="G322" s="73"/>
      <c r="H322" s="73"/>
      <c r="I322" s="73"/>
      <c r="J322" s="255"/>
      <c r="K322" t="str">
        <f>IF(E322="","",'OPĆI DIO'!$C$1)</f>
        <v/>
      </c>
      <c r="L322" t="str">
        <f t="shared" si="25"/>
        <v/>
      </c>
      <c r="M322" t="str">
        <f t="shared" si="26"/>
        <v/>
      </c>
    </row>
    <row r="323" spans="1:13">
      <c r="A323" s="35" t="str">
        <f>IF(E323="","",VLOOKUP('OPĆI DIO'!$C$1,'OPĆI DIO'!$N$4:$W$137,10,FALSE))</f>
        <v/>
      </c>
      <c r="B323" s="35" t="str">
        <f>IF(E323="","",VLOOKUP('OPĆI DIO'!$C$1,'OPĆI DIO'!$N$4:$W$137,9,FALSE))</f>
        <v/>
      </c>
      <c r="C323" s="75" t="str">
        <f t="shared" si="27"/>
        <v/>
      </c>
      <c r="D323" s="34" t="str">
        <f t="shared" si="28"/>
        <v/>
      </c>
      <c r="E323" s="42"/>
      <c r="F323" s="78" t="str">
        <f t="shared" si="29"/>
        <v/>
      </c>
      <c r="G323" s="73"/>
      <c r="H323" s="73"/>
      <c r="I323" s="73"/>
      <c r="J323" s="255"/>
      <c r="K323" t="str">
        <f>IF(E323="","",'OPĆI DIO'!$C$1)</f>
        <v/>
      </c>
      <c r="L323" t="str">
        <f t="shared" si="25"/>
        <v/>
      </c>
      <c r="M323" t="str">
        <f t="shared" si="26"/>
        <v/>
      </c>
    </row>
    <row r="324" spans="1:13">
      <c r="A324" s="35" t="str">
        <f>IF(E324="","",VLOOKUP('OPĆI DIO'!$C$1,'OPĆI DIO'!$N$4:$W$137,10,FALSE))</f>
        <v/>
      </c>
      <c r="B324" s="35" t="str">
        <f>IF(E324="","",VLOOKUP('OPĆI DIO'!$C$1,'OPĆI DIO'!$N$4:$W$137,9,FALSE))</f>
        <v/>
      </c>
      <c r="C324" s="75" t="str">
        <f t="shared" si="27"/>
        <v/>
      </c>
      <c r="D324" s="34" t="str">
        <f t="shared" si="28"/>
        <v/>
      </c>
      <c r="E324" s="42"/>
      <c r="F324" s="78" t="str">
        <f t="shared" si="29"/>
        <v/>
      </c>
      <c r="G324" s="73"/>
      <c r="H324" s="73"/>
      <c r="I324" s="73"/>
      <c r="J324" s="255"/>
      <c r="K324" t="str">
        <f>IF(E324="","",'OPĆI DIO'!$C$1)</f>
        <v/>
      </c>
      <c r="L324" t="str">
        <f t="shared" ref="L324:L387" si="30">LEFT(E324,2)</f>
        <v/>
      </c>
      <c r="M324" t="str">
        <f t="shared" ref="M324:M387" si="31">LEFT(E324,3)</f>
        <v/>
      </c>
    </row>
    <row r="325" spans="1:13">
      <c r="A325" s="35" t="str">
        <f>IF(E325="","",VLOOKUP('OPĆI DIO'!$C$1,'OPĆI DIO'!$N$4:$W$137,10,FALSE))</f>
        <v/>
      </c>
      <c r="B325" s="35" t="str">
        <f>IF(E325="","",VLOOKUP('OPĆI DIO'!$C$1,'OPĆI DIO'!$N$4:$W$137,9,FALSE))</f>
        <v/>
      </c>
      <c r="C325" s="75" t="str">
        <f t="shared" si="27"/>
        <v/>
      </c>
      <c r="D325" s="34" t="str">
        <f t="shared" si="28"/>
        <v/>
      </c>
      <c r="E325" s="42"/>
      <c r="F325" s="78" t="str">
        <f t="shared" si="29"/>
        <v/>
      </c>
      <c r="G325" s="73"/>
      <c r="H325" s="73"/>
      <c r="I325" s="73"/>
      <c r="J325" s="255"/>
      <c r="K325" t="str">
        <f>IF(E325="","",'OPĆI DIO'!$C$1)</f>
        <v/>
      </c>
      <c r="L325" t="str">
        <f t="shared" si="30"/>
        <v/>
      </c>
      <c r="M325" t="str">
        <f t="shared" si="31"/>
        <v/>
      </c>
    </row>
    <row r="326" spans="1:13">
      <c r="A326" s="35" t="str">
        <f>IF(E326="","",VLOOKUP('OPĆI DIO'!$C$1,'OPĆI DIO'!$N$4:$W$137,10,FALSE))</f>
        <v/>
      </c>
      <c r="B326" s="35" t="str">
        <f>IF(E326="","",VLOOKUP('OPĆI DIO'!$C$1,'OPĆI DIO'!$N$4:$W$137,9,FALSE))</f>
        <v/>
      </c>
      <c r="C326" s="75" t="str">
        <f t="shared" ref="C326:C389" si="32">IFERROR(VLOOKUP(E326,$R$6:$U$113,3,FALSE),"")</f>
        <v/>
      </c>
      <c r="D326" s="34" t="str">
        <f t="shared" ref="D326:D389" si="33">IFERROR(VLOOKUP(E326,$R$6:$U$113,4,FALSE),"")</f>
        <v/>
      </c>
      <c r="E326" s="42"/>
      <c r="F326" s="78" t="str">
        <f t="shared" ref="F326:F389" si="34">IFERROR(VLOOKUP(E326,$R$6:$U$113,2,FALSE),"")</f>
        <v/>
      </c>
      <c r="G326" s="73"/>
      <c r="H326" s="73"/>
      <c r="I326" s="73"/>
      <c r="J326" s="255"/>
      <c r="K326" t="str">
        <f>IF(E326="","",'OPĆI DIO'!$C$1)</f>
        <v/>
      </c>
      <c r="L326" t="str">
        <f t="shared" si="30"/>
        <v/>
      </c>
      <c r="M326" t="str">
        <f t="shared" si="31"/>
        <v/>
      </c>
    </row>
    <row r="327" spans="1:13">
      <c r="A327" s="35" t="str">
        <f>IF(E327="","",VLOOKUP('OPĆI DIO'!$C$1,'OPĆI DIO'!$N$4:$W$137,10,FALSE))</f>
        <v/>
      </c>
      <c r="B327" s="35" t="str">
        <f>IF(E327="","",VLOOKUP('OPĆI DIO'!$C$1,'OPĆI DIO'!$N$4:$W$137,9,FALSE))</f>
        <v/>
      </c>
      <c r="C327" s="75" t="str">
        <f t="shared" si="32"/>
        <v/>
      </c>
      <c r="D327" s="34" t="str">
        <f t="shared" si="33"/>
        <v/>
      </c>
      <c r="E327" s="42"/>
      <c r="F327" s="78" t="str">
        <f t="shared" si="34"/>
        <v/>
      </c>
      <c r="G327" s="73"/>
      <c r="H327" s="73"/>
      <c r="I327" s="73"/>
      <c r="J327" s="255"/>
      <c r="K327" t="str">
        <f>IF(E327="","",'OPĆI DIO'!$C$1)</f>
        <v/>
      </c>
      <c r="L327" t="str">
        <f t="shared" si="30"/>
        <v/>
      </c>
      <c r="M327" t="str">
        <f t="shared" si="31"/>
        <v/>
      </c>
    </row>
    <row r="328" spans="1:13">
      <c r="A328" s="35" t="str">
        <f>IF(E328="","",VLOOKUP('OPĆI DIO'!$C$1,'OPĆI DIO'!$N$4:$W$137,10,FALSE))</f>
        <v/>
      </c>
      <c r="B328" s="35" t="str">
        <f>IF(E328="","",VLOOKUP('OPĆI DIO'!$C$1,'OPĆI DIO'!$N$4:$W$137,9,FALSE))</f>
        <v/>
      </c>
      <c r="C328" s="75" t="str">
        <f t="shared" si="32"/>
        <v/>
      </c>
      <c r="D328" s="34" t="str">
        <f t="shared" si="33"/>
        <v/>
      </c>
      <c r="E328" s="42"/>
      <c r="F328" s="78" t="str">
        <f t="shared" si="34"/>
        <v/>
      </c>
      <c r="G328" s="73"/>
      <c r="H328" s="73"/>
      <c r="I328" s="73"/>
      <c r="J328" s="255"/>
      <c r="K328" t="str">
        <f>IF(E328="","",'OPĆI DIO'!$C$1)</f>
        <v/>
      </c>
      <c r="L328" t="str">
        <f t="shared" si="30"/>
        <v/>
      </c>
      <c r="M328" t="str">
        <f t="shared" si="31"/>
        <v/>
      </c>
    </row>
    <row r="329" spans="1:13">
      <c r="A329" s="35" t="str">
        <f>IF(E329="","",VLOOKUP('OPĆI DIO'!$C$1,'OPĆI DIO'!$N$4:$W$137,10,FALSE))</f>
        <v/>
      </c>
      <c r="B329" s="35" t="str">
        <f>IF(E329="","",VLOOKUP('OPĆI DIO'!$C$1,'OPĆI DIO'!$N$4:$W$137,9,FALSE))</f>
        <v/>
      </c>
      <c r="C329" s="75" t="str">
        <f t="shared" si="32"/>
        <v/>
      </c>
      <c r="D329" s="34" t="str">
        <f t="shared" si="33"/>
        <v/>
      </c>
      <c r="E329" s="42"/>
      <c r="F329" s="78" t="str">
        <f t="shared" si="34"/>
        <v/>
      </c>
      <c r="G329" s="73"/>
      <c r="H329" s="73"/>
      <c r="I329" s="73"/>
      <c r="J329" s="255"/>
      <c r="K329" t="str">
        <f>IF(E329="","",'OPĆI DIO'!$C$1)</f>
        <v/>
      </c>
      <c r="L329" t="str">
        <f t="shared" si="30"/>
        <v/>
      </c>
      <c r="M329" t="str">
        <f t="shared" si="31"/>
        <v/>
      </c>
    </row>
    <row r="330" spans="1:13">
      <c r="A330" s="35" t="str">
        <f>IF(E330="","",VLOOKUP('OPĆI DIO'!$C$1,'OPĆI DIO'!$N$4:$W$137,10,FALSE))</f>
        <v/>
      </c>
      <c r="B330" s="35" t="str">
        <f>IF(E330="","",VLOOKUP('OPĆI DIO'!$C$1,'OPĆI DIO'!$N$4:$W$137,9,FALSE))</f>
        <v/>
      </c>
      <c r="C330" s="75" t="str">
        <f t="shared" si="32"/>
        <v/>
      </c>
      <c r="D330" s="34" t="str">
        <f t="shared" si="33"/>
        <v/>
      </c>
      <c r="E330" s="42"/>
      <c r="F330" s="78" t="str">
        <f t="shared" si="34"/>
        <v/>
      </c>
      <c r="G330" s="73"/>
      <c r="H330" s="73"/>
      <c r="I330" s="73"/>
      <c r="J330" s="255"/>
      <c r="K330" t="str">
        <f>IF(E330="","",'OPĆI DIO'!$C$1)</f>
        <v/>
      </c>
      <c r="L330" t="str">
        <f t="shared" si="30"/>
        <v/>
      </c>
      <c r="M330" t="str">
        <f t="shared" si="31"/>
        <v/>
      </c>
    </row>
    <row r="331" spans="1:13">
      <c r="A331" s="35" t="str">
        <f>IF(E331="","",VLOOKUP('OPĆI DIO'!$C$1,'OPĆI DIO'!$N$4:$W$137,10,FALSE))</f>
        <v/>
      </c>
      <c r="B331" s="35" t="str">
        <f>IF(E331="","",VLOOKUP('OPĆI DIO'!$C$1,'OPĆI DIO'!$N$4:$W$137,9,FALSE))</f>
        <v/>
      </c>
      <c r="C331" s="75" t="str">
        <f t="shared" si="32"/>
        <v/>
      </c>
      <c r="D331" s="34" t="str">
        <f t="shared" si="33"/>
        <v/>
      </c>
      <c r="E331" s="42"/>
      <c r="F331" s="78" t="str">
        <f t="shared" si="34"/>
        <v/>
      </c>
      <c r="G331" s="73"/>
      <c r="H331" s="73"/>
      <c r="I331" s="73"/>
      <c r="J331" s="255"/>
      <c r="K331" t="str">
        <f>IF(E331="","",'OPĆI DIO'!$C$1)</f>
        <v/>
      </c>
      <c r="L331" t="str">
        <f t="shared" si="30"/>
        <v/>
      </c>
      <c r="M331" t="str">
        <f t="shared" si="31"/>
        <v/>
      </c>
    </row>
    <row r="332" spans="1:13">
      <c r="A332" s="35" t="str">
        <f>IF(E332="","",VLOOKUP('OPĆI DIO'!$C$1,'OPĆI DIO'!$N$4:$W$137,10,FALSE))</f>
        <v/>
      </c>
      <c r="B332" s="35" t="str">
        <f>IF(E332="","",VLOOKUP('OPĆI DIO'!$C$1,'OPĆI DIO'!$N$4:$W$137,9,FALSE))</f>
        <v/>
      </c>
      <c r="C332" s="75" t="str">
        <f t="shared" si="32"/>
        <v/>
      </c>
      <c r="D332" s="34" t="str">
        <f t="shared" si="33"/>
        <v/>
      </c>
      <c r="E332" s="42"/>
      <c r="F332" s="78" t="str">
        <f t="shared" si="34"/>
        <v/>
      </c>
      <c r="G332" s="73"/>
      <c r="H332" s="73"/>
      <c r="I332" s="73"/>
      <c r="J332" s="255"/>
      <c r="K332" t="str">
        <f>IF(E332="","",'OPĆI DIO'!$C$1)</f>
        <v/>
      </c>
      <c r="L332" t="str">
        <f t="shared" si="30"/>
        <v/>
      </c>
      <c r="M332" t="str">
        <f t="shared" si="31"/>
        <v/>
      </c>
    </row>
    <row r="333" spans="1:13">
      <c r="A333" s="35" t="str">
        <f>IF(E333="","",VLOOKUP('OPĆI DIO'!$C$1,'OPĆI DIO'!$N$4:$W$137,10,FALSE))</f>
        <v/>
      </c>
      <c r="B333" s="35" t="str">
        <f>IF(E333="","",VLOOKUP('OPĆI DIO'!$C$1,'OPĆI DIO'!$N$4:$W$137,9,FALSE))</f>
        <v/>
      </c>
      <c r="C333" s="75" t="str">
        <f t="shared" si="32"/>
        <v/>
      </c>
      <c r="D333" s="34" t="str">
        <f t="shared" si="33"/>
        <v/>
      </c>
      <c r="E333" s="42"/>
      <c r="F333" s="78" t="str">
        <f t="shared" si="34"/>
        <v/>
      </c>
      <c r="G333" s="73"/>
      <c r="H333" s="73"/>
      <c r="I333" s="73"/>
      <c r="J333" s="255"/>
      <c r="K333" t="str">
        <f>IF(E333="","",'OPĆI DIO'!$C$1)</f>
        <v/>
      </c>
      <c r="L333" t="str">
        <f t="shared" si="30"/>
        <v/>
      </c>
      <c r="M333" t="str">
        <f t="shared" si="31"/>
        <v/>
      </c>
    </row>
    <row r="334" spans="1:13">
      <c r="A334" s="35" t="str">
        <f>IF(E334="","",VLOOKUP('OPĆI DIO'!$C$1,'OPĆI DIO'!$N$4:$W$137,10,FALSE))</f>
        <v/>
      </c>
      <c r="B334" s="35" t="str">
        <f>IF(E334="","",VLOOKUP('OPĆI DIO'!$C$1,'OPĆI DIO'!$N$4:$W$137,9,FALSE))</f>
        <v/>
      </c>
      <c r="C334" s="75" t="str">
        <f t="shared" si="32"/>
        <v/>
      </c>
      <c r="D334" s="34" t="str">
        <f t="shared" si="33"/>
        <v/>
      </c>
      <c r="E334" s="42"/>
      <c r="F334" s="78" t="str">
        <f t="shared" si="34"/>
        <v/>
      </c>
      <c r="G334" s="73"/>
      <c r="H334" s="73"/>
      <c r="I334" s="73"/>
      <c r="J334" s="255"/>
      <c r="K334" t="str">
        <f>IF(E334="","",'OPĆI DIO'!$C$1)</f>
        <v/>
      </c>
      <c r="L334" t="str">
        <f t="shared" si="30"/>
        <v/>
      </c>
      <c r="M334" t="str">
        <f t="shared" si="31"/>
        <v/>
      </c>
    </row>
    <row r="335" spans="1:13">
      <c r="A335" s="35" t="str">
        <f>IF(E335="","",VLOOKUP('OPĆI DIO'!$C$1,'OPĆI DIO'!$N$4:$W$137,10,FALSE))</f>
        <v/>
      </c>
      <c r="B335" s="35" t="str">
        <f>IF(E335="","",VLOOKUP('OPĆI DIO'!$C$1,'OPĆI DIO'!$N$4:$W$137,9,FALSE))</f>
        <v/>
      </c>
      <c r="C335" s="75" t="str">
        <f t="shared" si="32"/>
        <v/>
      </c>
      <c r="D335" s="34" t="str">
        <f t="shared" si="33"/>
        <v/>
      </c>
      <c r="E335" s="42"/>
      <c r="F335" s="78" t="str">
        <f t="shared" si="34"/>
        <v/>
      </c>
      <c r="G335" s="73"/>
      <c r="H335" s="73"/>
      <c r="I335" s="73"/>
      <c r="J335" s="255"/>
      <c r="K335" t="str">
        <f>IF(E335="","",'OPĆI DIO'!$C$1)</f>
        <v/>
      </c>
      <c r="L335" t="str">
        <f t="shared" si="30"/>
        <v/>
      </c>
      <c r="M335" t="str">
        <f t="shared" si="31"/>
        <v/>
      </c>
    </row>
    <row r="336" spans="1:13">
      <c r="A336" s="35" t="str">
        <f>IF(E336="","",VLOOKUP('OPĆI DIO'!$C$1,'OPĆI DIO'!$N$4:$W$137,10,FALSE))</f>
        <v/>
      </c>
      <c r="B336" s="35" t="str">
        <f>IF(E336="","",VLOOKUP('OPĆI DIO'!$C$1,'OPĆI DIO'!$N$4:$W$137,9,FALSE))</f>
        <v/>
      </c>
      <c r="C336" s="75" t="str">
        <f t="shared" si="32"/>
        <v/>
      </c>
      <c r="D336" s="34" t="str">
        <f t="shared" si="33"/>
        <v/>
      </c>
      <c r="E336" s="42"/>
      <c r="F336" s="78" t="str">
        <f t="shared" si="34"/>
        <v/>
      </c>
      <c r="G336" s="73"/>
      <c r="H336" s="73"/>
      <c r="I336" s="73"/>
      <c r="J336" s="255"/>
      <c r="K336" t="str">
        <f>IF(E336="","",'OPĆI DIO'!$C$1)</f>
        <v/>
      </c>
      <c r="L336" t="str">
        <f t="shared" si="30"/>
        <v/>
      </c>
      <c r="M336" t="str">
        <f t="shared" si="31"/>
        <v/>
      </c>
    </row>
    <row r="337" spans="1:13">
      <c r="A337" s="35" t="str">
        <f>IF(E337="","",VLOOKUP('OPĆI DIO'!$C$1,'OPĆI DIO'!$N$4:$W$137,10,FALSE))</f>
        <v/>
      </c>
      <c r="B337" s="35" t="str">
        <f>IF(E337="","",VLOOKUP('OPĆI DIO'!$C$1,'OPĆI DIO'!$N$4:$W$137,9,FALSE))</f>
        <v/>
      </c>
      <c r="C337" s="75" t="str">
        <f t="shared" si="32"/>
        <v/>
      </c>
      <c r="D337" s="34" t="str">
        <f t="shared" si="33"/>
        <v/>
      </c>
      <c r="E337" s="42"/>
      <c r="F337" s="78" t="str">
        <f t="shared" si="34"/>
        <v/>
      </c>
      <c r="G337" s="73"/>
      <c r="H337" s="73"/>
      <c r="I337" s="73"/>
      <c r="J337" s="255"/>
      <c r="K337" t="str">
        <f>IF(E337="","",'OPĆI DIO'!$C$1)</f>
        <v/>
      </c>
      <c r="L337" t="str">
        <f t="shared" si="30"/>
        <v/>
      </c>
      <c r="M337" t="str">
        <f t="shared" si="31"/>
        <v/>
      </c>
    </row>
    <row r="338" spans="1:13">
      <c r="A338" s="35" t="str">
        <f>IF(E338="","",VLOOKUP('OPĆI DIO'!$C$1,'OPĆI DIO'!$N$4:$W$137,10,FALSE))</f>
        <v/>
      </c>
      <c r="B338" s="35" t="str">
        <f>IF(E338="","",VLOOKUP('OPĆI DIO'!$C$1,'OPĆI DIO'!$N$4:$W$137,9,FALSE))</f>
        <v/>
      </c>
      <c r="C338" s="75" t="str">
        <f t="shared" si="32"/>
        <v/>
      </c>
      <c r="D338" s="34" t="str">
        <f t="shared" si="33"/>
        <v/>
      </c>
      <c r="E338" s="42"/>
      <c r="F338" s="78" t="str">
        <f t="shared" si="34"/>
        <v/>
      </c>
      <c r="G338" s="73"/>
      <c r="H338" s="73"/>
      <c r="I338" s="73"/>
      <c r="J338" s="255"/>
      <c r="K338" t="str">
        <f>IF(E338="","",'OPĆI DIO'!$C$1)</f>
        <v/>
      </c>
      <c r="L338" t="str">
        <f t="shared" si="30"/>
        <v/>
      </c>
      <c r="M338" t="str">
        <f t="shared" si="31"/>
        <v/>
      </c>
    </row>
    <row r="339" spans="1:13">
      <c r="A339" s="35" t="str">
        <f>IF(E339="","",VLOOKUP('OPĆI DIO'!$C$1,'OPĆI DIO'!$N$4:$W$137,10,FALSE))</f>
        <v/>
      </c>
      <c r="B339" s="35" t="str">
        <f>IF(E339="","",VLOOKUP('OPĆI DIO'!$C$1,'OPĆI DIO'!$N$4:$W$137,9,FALSE))</f>
        <v/>
      </c>
      <c r="C339" s="75" t="str">
        <f t="shared" si="32"/>
        <v/>
      </c>
      <c r="D339" s="34" t="str">
        <f t="shared" si="33"/>
        <v/>
      </c>
      <c r="E339" s="42"/>
      <c r="F339" s="78" t="str">
        <f t="shared" si="34"/>
        <v/>
      </c>
      <c r="G339" s="73"/>
      <c r="H339" s="73"/>
      <c r="I339" s="73"/>
      <c r="J339" s="255"/>
      <c r="K339" t="str">
        <f>IF(E339="","",'OPĆI DIO'!$C$1)</f>
        <v/>
      </c>
      <c r="L339" t="str">
        <f t="shared" si="30"/>
        <v/>
      </c>
      <c r="M339" t="str">
        <f t="shared" si="31"/>
        <v/>
      </c>
    </row>
    <row r="340" spans="1:13">
      <c r="A340" s="35" t="str">
        <f>IF(E340="","",VLOOKUP('OPĆI DIO'!$C$1,'OPĆI DIO'!$N$4:$W$137,10,FALSE))</f>
        <v/>
      </c>
      <c r="B340" s="35" t="str">
        <f>IF(E340="","",VLOOKUP('OPĆI DIO'!$C$1,'OPĆI DIO'!$N$4:$W$137,9,FALSE))</f>
        <v/>
      </c>
      <c r="C340" s="75" t="str">
        <f t="shared" si="32"/>
        <v/>
      </c>
      <c r="D340" s="34" t="str">
        <f t="shared" si="33"/>
        <v/>
      </c>
      <c r="E340" s="42"/>
      <c r="F340" s="78" t="str">
        <f t="shared" si="34"/>
        <v/>
      </c>
      <c r="G340" s="73"/>
      <c r="H340" s="73"/>
      <c r="I340" s="73"/>
      <c r="J340" s="255"/>
      <c r="K340" t="str">
        <f>IF(E340="","",'OPĆI DIO'!$C$1)</f>
        <v/>
      </c>
      <c r="L340" t="str">
        <f t="shared" si="30"/>
        <v/>
      </c>
      <c r="M340" t="str">
        <f t="shared" si="31"/>
        <v/>
      </c>
    </row>
    <row r="341" spans="1:13">
      <c r="A341" s="35" t="str">
        <f>IF(E341="","",VLOOKUP('OPĆI DIO'!$C$1,'OPĆI DIO'!$N$4:$W$137,10,FALSE))</f>
        <v/>
      </c>
      <c r="B341" s="35" t="str">
        <f>IF(E341="","",VLOOKUP('OPĆI DIO'!$C$1,'OPĆI DIO'!$N$4:$W$137,9,FALSE))</f>
        <v/>
      </c>
      <c r="C341" s="75" t="str">
        <f t="shared" si="32"/>
        <v/>
      </c>
      <c r="D341" s="34" t="str">
        <f t="shared" si="33"/>
        <v/>
      </c>
      <c r="E341" s="42"/>
      <c r="F341" s="78" t="str">
        <f t="shared" si="34"/>
        <v/>
      </c>
      <c r="G341" s="73"/>
      <c r="H341" s="73"/>
      <c r="I341" s="73"/>
      <c r="J341" s="255"/>
      <c r="K341" t="str">
        <f>IF(E341="","",'OPĆI DIO'!$C$1)</f>
        <v/>
      </c>
      <c r="L341" t="str">
        <f t="shared" si="30"/>
        <v/>
      </c>
      <c r="M341" t="str">
        <f t="shared" si="31"/>
        <v/>
      </c>
    </row>
    <row r="342" spans="1:13">
      <c r="A342" s="35" t="str">
        <f>IF(E342="","",VLOOKUP('OPĆI DIO'!$C$1,'OPĆI DIO'!$N$4:$W$137,10,FALSE))</f>
        <v/>
      </c>
      <c r="B342" s="35" t="str">
        <f>IF(E342="","",VLOOKUP('OPĆI DIO'!$C$1,'OPĆI DIO'!$N$4:$W$137,9,FALSE))</f>
        <v/>
      </c>
      <c r="C342" s="75" t="str">
        <f t="shared" si="32"/>
        <v/>
      </c>
      <c r="D342" s="34" t="str">
        <f t="shared" si="33"/>
        <v/>
      </c>
      <c r="E342" s="42"/>
      <c r="F342" s="78" t="str">
        <f t="shared" si="34"/>
        <v/>
      </c>
      <c r="G342" s="73"/>
      <c r="H342" s="73"/>
      <c r="I342" s="73"/>
      <c r="J342" s="255"/>
      <c r="K342" t="str">
        <f>IF(E342="","",'OPĆI DIO'!$C$1)</f>
        <v/>
      </c>
      <c r="L342" t="str">
        <f t="shared" si="30"/>
        <v/>
      </c>
      <c r="M342" t="str">
        <f t="shared" si="31"/>
        <v/>
      </c>
    </row>
    <row r="343" spans="1:13">
      <c r="A343" s="35" t="str">
        <f>IF(E343="","",VLOOKUP('OPĆI DIO'!$C$1,'OPĆI DIO'!$N$4:$W$137,10,FALSE))</f>
        <v/>
      </c>
      <c r="B343" s="35" t="str">
        <f>IF(E343="","",VLOOKUP('OPĆI DIO'!$C$1,'OPĆI DIO'!$N$4:$W$137,9,FALSE))</f>
        <v/>
      </c>
      <c r="C343" s="75" t="str">
        <f t="shared" si="32"/>
        <v/>
      </c>
      <c r="D343" s="34" t="str">
        <f t="shared" si="33"/>
        <v/>
      </c>
      <c r="E343" s="42"/>
      <c r="F343" s="78" t="str">
        <f t="shared" si="34"/>
        <v/>
      </c>
      <c r="G343" s="73"/>
      <c r="H343" s="73"/>
      <c r="I343" s="73"/>
      <c r="J343" s="255"/>
      <c r="K343" t="str">
        <f>IF(E343="","",'OPĆI DIO'!$C$1)</f>
        <v/>
      </c>
      <c r="L343" t="str">
        <f t="shared" si="30"/>
        <v/>
      </c>
      <c r="M343" t="str">
        <f t="shared" si="31"/>
        <v/>
      </c>
    </row>
    <row r="344" spans="1:13">
      <c r="A344" s="35" t="str">
        <f>IF(E344="","",VLOOKUP('OPĆI DIO'!$C$1,'OPĆI DIO'!$N$4:$W$137,10,FALSE))</f>
        <v/>
      </c>
      <c r="B344" s="35" t="str">
        <f>IF(E344="","",VLOOKUP('OPĆI DIO'!$C$1,'OPĆI DIO'!$N$4:$W$137,9,FALSE))</f>
        <v/>
      </c>
      <c r="C344" s="75" t="str">
        <f t="shared" si="32"/>
        <v/>
      </c>
      <c r="D344" s="34" t="str">
        <f t="shared" si="33"/>
        <v/>
      </c>
      <c r="E344" s="42"/>
      <c r="F344" s="78" t="str">
        <f t="shared" si="34"/>
        <v/>
      </c>
      <c r="G344" s="73"/>
      <c r="H344" s="73"/>
      <c r="I344" s="73"/>
      <c r="J344" s="255"/>
      <c r="K344" t="str">
        <f>IF(E344="","",'OPĆI DIO'!$C$1)</f>
        <v/>
      </c>
      <c r="L344" t="str">
        <f t="shared" si="30"/>
        <v/>
      </c>
      <c r="M344" t="str">
        <f t="shared" si="31"/>
        <v/>
      </c>
    </row>
    <row r="345" spans="1:13">
      <c r="A345" s="35" t="str">
        <f>IF(E345="","",VLOOKUP('OPĆI DIO'!$C$1,'OPĆI DIO'!$N$4:$W$137,10,FALSE))</f>
        <v/>
      </c>
      <c r="B345" s="35" t="str">
        <f>IF(E345="","",VLOOKUP('OPĆI DIO'!$C$1,'OPĆI DIO'!$N$4:$W$137,9,FALSE))</f>
        <v/>
      </c>
      <c r="C345" s="75" t="str">
        <f t="shared" si="32"/>
        <v/>
      </c>
      <c r="D345" s="34" t="str">
        <f t="shared" si="33"/>
        <v/>
      </c>
      <c r="E345" s="42"/>
      <c r="F345" s="78" t="str">
        <f t="shared" si="34"/>
        <v/>
      </c>
      <c r="G345" s="73"/>
      <c r="H345" s="73"/>
      <c r="I345" s="73"/>
      <c r="J345" s="255"/>
      <c r="K345" t="str">
        <f>IF(E345="","",'OPĆI DIO'!$C$1)</f>
        <v/>
      </c>
      <c r="L345" t="str">
        <f t="shared" si="30"/>
        <v/>
      </c>
      <c r="M345" t="str">
        <f t="shared" si="31"/>
        <v/>
      </c>
    </row>
    <row r="346" spans="1:13">
      <c r="A346" s="35" t="str">
        <f>IF(E346="","",VLOOKUP('OPĆI DIO'!$C$1,'OPĆI DIO'!$N$4:$W$137,10,FALSE))</f>
        <v/>
      </c>
      <c r="B346" s="35" t="str">
        <f>IF(E346="","",VLOOKUP('OPĆI DIO'!$C$1,'OPĆI DIO'!$N$4:$W$137,9,FALSE))</f>
        <v/>
      </c>
      <c r="C346" s="75" t="str">
        <f t="shared" si="32"/>
        <v/>
      </c>
      <c r="D346" s="34" t="str">
        <f t="shared" si="33"/>
        <v/>
      </c>
      <c r="E346" s="42"/>
      <c r="F346" s="78" t="str">
        <f t="shared" si="34"/>
        <v/>
      </c>
      <c r="G346" s="73"/>
      <c r="H346" s="73"/>
      <c r="I346" s="73"/>
      <c r="J346" s="255"/>
      <c r="K346" t="str">
        <f>IF(E346="","",'OPĆI DIO'!$C$1)</f>
        <v/>
      </c>
      <c r="L346" t="str">
        <f t="shared" si="30"/>
        <v/>
      </c>
      <c r="M346" t="str">
        <f t="shared" si="31"/>
        <v/>
      </c>
    </row>
    <row r="347" spans="1:13">
      <c r="A347" s="35" t="str">
        <f>IF(E347="","",VLOOKUP('OPĆI DIO'!$C$1,'OPĆI DIO'!$N$4:$W$137,10,FALSE))</f>
        <v/>
      </c>
      <c r="B347" s="35" t="str">
        <f>IF(E347="","",VLOOKUP('OPĆI DIO'!$C$1,'OPĆI DIO'!$N$4:$W$137,9,FALSE))</f>
        <v/>
      </c>
      <c r="C347" s="75" t="str">
        <f t="shared" si="32"/>
        <v/>
      </c>
      <c r="D347" s="34" t="str">
        <f t="shared" si="33"/>
        <v/>
      </c>
      <c r="E347" s="42"/>
      <c r="F347" s="78" t="str">
        <f t="shared" si="34"/>
        <v/>
      </c>
      <c r="G347" s="73"/>
      <c r="H347" s="73"/>
      <c r="I347" s="73"/>
      <c r="J347" s="255"/>
      <c r="K347" t="str">
        <f>IF(E347="","",'OPĆI DIO'!$C$1)</f>
        <v/>
      </c>
      <c r="L347" t="str">
        <f t="shared" si="30"/>
        <v/>
      </c>
      <c r="M347" t="str">
        <f t="shared" si="31"/>
        <v/>
      </c>
    </row>
    <row r="348" spans="1:13">
      <c r="A348" s="35" t="str">
        <f>IF(E348="","",VLOOKUP('OPĆI DIO'!$C$1,'OPĆI DIO'!$N$4:$W$137,10,FALSE))</f>
        <v/>
      </c>
      <c r="B348" s="35" t="str">
        <f>IF(E348="","",VLOOKUP('OPĆI DIO'!$C$1,'OPĆI DIO'!$N$4:$W$137,9,FALSE))</f>
        <v/>
      </c>
      <c r="C348" s="75" t="str">
        <f t="shared" si="32"/>
        <v/>
      </c>
      <c r="D348" s="34" t="str">
        <f t="shared" si="33"/>
        <v/>
      </c>
      <c r="E348" s="42"/>
      <c r="F348" s="78" t="str">
        <f t="shared" si="34"/>
        <v/>
      </c>
      <c r="G348" s="73"/>
      <c r="H348" s="73"/>
      <c r="I348" s="73"/>
      <c r="J348" s="255"/>
      <c r="K348" t="str">
        <f>IF(E348="","",'OPĆI DIO'!$C$1)</f>
        <v/>
      </c>
      <c r="L348" t="str">
        <f t="shared" si="30"/>
        <v/>
      </c>
      <c r="M348" t="str">
        <f t="shared" si="31"/>
        <v/>
      </c>
    </row>
    <row r="349" spans="1:13">
      <c r="A349" s="35" t="str">
        <f>IF(E349="","",VLOOKUP('OPĆI DIO'!$C$1,'OPĆI DIO'!$N$4:$W$137,10,FALSE))</f>
        <v/>
      </c>
      <c r="B349" s="35" t="str">
        <f>IF(E349="","",VLOOKUP('OPĆI DIO'!$C$1,'OPĆI DIO'!$N$4:$W$137,9,FALSE))</f>
        <v/>
      </c>
      <c r="C349" s="75" t="str">
        <f t="shared" si="32"/>
        <v/>
      </c>
      <c r="D349" s="34" t="str">
        <f t="shared" si="33"/>
        <v/>
      </c>
      <c r="E349" s="42"/>
      <c r="F349" s="78" t="str">
        <f t="shared" si="34"/>
        <v/>
      </c>
      <c r="G349" s="73"/>
      <c r="H349" s="73"/>
      <c r="I349" s="73"/>
      <c r="J349" s="255"/>
      <c r="K349" t="str">
        <f>IF(E349="","",'OPĆI DIO'!$C$1)</f>
        <v/>
      </c>
      <c r="L349" t="str">
        <f t="shared" si="30"/>
        <v/>
      </c>
      <c r="M349" t="str">
        <f t="shared" si="31"/>
        <v/>
      </c>
    </row>
    <row r="350" spans="1:13">
      <c r="A350" s="35" t="str">
        <f>IF(E350="","",VLOOKUP('OPĆI DIO'!$C$1,'OPĆI DIO'!$N$4:$W$137,10,FALSE))</f>
        <v/>
      </c>
      <c r="B350" s="35" t="str">
        <f>IF(E350="","",VLOOKUP('OPĆI DIO'!$C$1,'OPĆI DIO'!$N$4:$W$137,9,FALSE))</f>
        <v/>
      </c>
      <c r="C350" s="75" t="str">
        <f t="shared" si="32"/>
        <v/>
      </c>
      <c r="D350" s="34" t="str">
        <f t="shared" si="33"/>
        <v/>
      </c>
      <c r="E350" s="42"/>
      <c r="F350" s="78" t="str">
        <f t="shared" si="34"/>
        <v/>
      </c>
      <c r="G350" s="73"/>
      <c r="H350" s="73"/>
      <c r="I350" s="73"/>
      <c r="J350" s="255"/>
      <c r="K350" t="str">
        <f>IF(E350="","",'OPĆI DIO'!$C$1)</f>
        <v/>
      </c>
      <c r="L350" t="str">
        <f t="shared" si="30"/>
        <v/>
      </c>
      <c r="M350" t="str">
        <f t="shared" si="31"/>
        <v/>
      </c>
    </row>
    <row r="351" spans="1:13">
      <c r="A351" s="35" t="str">
        <f>IF(E351="","",VLOOKUP('OPĆI DIO'!$C$1,'OPĆI DIO'!$N$4:$W$137,10,FALSE))</f>
        <v/>
      </c>
      <c r="B351" s="35" t="str">
        <f>IF(E351="","",VLOOKUP('OPĆI DIO'!$C$1,'OPĆI DIO'!$N$4:$W$137,9,FALSE))</f>
        <v/>
      </c>
      <c r="C351" s="75" t="str">
        <f t="shared" si="32"/>
        <v/>
      </c>
      <c r="D351" s="34" t="str">
        <f t="shared" si="33"/>
        <v/>
      </c>
      <c r="E351" s="42"/>
      <c r="F351" s="78" t="str">
        <f t="shared" si="34"/>
        <v/>
      </c>
      <c r="G351" s="73"/>
      <c r="H351" s="73"/>
      <c r="I351" s="73"/>
      <c r="J351" s="255"/>
      <c r="K351" t="str">
        <f>IF(E351="","",'OPĆI DIO'!$C$1)</f>
        <v/>
      </c>
      <c r="L351" t="str">
        <f t="shared" si="30"/>
        <v/>
      </c>
      <c r="M351" t="str">
        <f t="shared" si="31"/>
        <v/>
      </c>
    </row>
    <row r="352" spans="1:13">
      <c r="A352" s="35" t="str">
        <f>IF(E352="","",VLOOKUP('OPĆI DIO'!$C$1,'OPĆI DIO'!$N$4:$W$137,10,FALSE))</f>
        <v/>
      </c>
      <c r="B352" s="35" t="str">
        <f>IF(E352="","",VLOOKUP('OPĆI DIO'!$C$1,'OPĆI DIO'!$N$4:$W$137,9,FALSE))</f>
        <v/>
      </c>
      <c r="C352" s="75" t="str">
        <f t="shared" si="32"/>
        <v/>
      </c>
      <c r="D352" s="34" t="str">
        <f t="shared" si="33"/>
        <v/>
      </c>
      <c r="E352" s="42"/>
      <c r="F352" s="78" t="str">
        <f t="shared" si="34"/>
        <v/>
      </c>
      <c r="G352" s="73"/>
      <c r="H352" s="73"/>
      <c r="I352" s="73"/>
      <c r="J352" s="255"/>
      <c r="K352" t="str">
        <f>IF(E352="","",'OPĆI DIO'!$C$1)</f>
        <v/>
      </c>
      <c r="L352" t="str">
        <f t="shared" si="30"/>
        <v/>
      </c>
      <c r="M352" t="str">
        <f t="shared" si="31"/>
        <v/>
      </c>
    </row>
    <row r="353" spans="1:13">
      <c r="A353" s="35" t="str">
        <f>IF(E353="","",VLOOKUP('OPĆI DIO'!$C$1,'OPĆI DIO'!$N$4:$W$137,10,FALSE))</f>
        <v/>
      </c>
      <c r="B353" s="35" t="str">
        <f>IF(E353="","",VLOOKUP('OPĆI DIO'!$C$1,'OPĆI DIO'!$N$4:$W$137,9,FALSE))</f>
        <v/>
      </c>
      <c r="C353" s="75" t="str">
        <f t="shared" si="32"/>
        <v/>
      </c>
      <c r="D353" s="34" t="str">
        <f t="shared" si="33"/>
        <v/>
      </c>
      <c r="E353" s="42"/>
      <c r="F353" s="78" t="str">
        <f t="shared" si="34"/>
        <v/>
      </c>
      <c r="G353" s="73"/>
      <c r="H353" s="73"/>
      <c r="I353" s="73"/>
      <c r="J353" s="255"/>
      <c r="K353" t="str">
        <f>IF(E353="","",'OPĆI DIO'!$C$1)</f>
        <v/>
      </c>
      <c r="L353" t="str">
        <f t="shared" si="30"/>
        <v/>
      </c>
      <c r="M353" t="str">
        <f t="shared" si="31"/>
        <v/>
      </c>
    </row>
    <row r="354" spans="1:13">
      <c r="A354" s="35" t="str">
        <f>IF(E354="","",VLOOKUP('OPĆI DIO'!$C$1,'OPĆI DIO'!$N$4:$W$137,10,FALSE))</f>
        <v/>
      </c>
      <c r="B354" s="35" t="str">
        <f>IF(E354="","",VLOOKUP('OPĆI DIO'!$C$1,'OPĆI DIO'!$N$4:$W$137,9,FALSE))</f>
        <v/>
      </c>
      <c r="C354" s="75" t="str">
        <f t="shared" si="32"/>
        <v/>
      </c>
      <c r="D354" s="34" t="str">
        <f t="shared" si="33"/>
        <v/>
      </c>
      <c r="E354" s="42"/>
      <c r="F354" s="78" t="str">
        <f t="shared" si="34"/>
        <v/>
      </c>
      <c r="G354" s="73"/>
      <c r="H354" s="73"/>
      <c r="I354" s="73"/>
      <c r="J354" s="255"/>
      <c r="K354" t="str">
        <f>IF(E354="","",'OPĆI DIO'!$C$1)</f>
        <v/>
      </c>
      <c r="L354" t="str">
        <f t="shared" si="30"/>
        <v/>
      </c>
      <c r="M354" t="str">
        <f t="shared" si="31"/>
        <v/>
      </c>
    </row>
    <row r="355" spans="1:13">
      <c r="A355" s="35" t="str">
        <f>IF(E355="","",VLOOKUP('OPĆI DIO'!$C$1,'OPĆI DIO'!$N$4:$W$137,10,FALSE))</f>
        <v/>
      </c>
      <c r="B355" s="35" t="str">
        <f>IF(E355="","",VLOOKUP('OPĆI DIO'!$C$1,'OPĆI DIO'!$N$4:$W$137,9,FALSE))</f>
        <v/>
      </c>
      <c r="C355" s="75" t="str">
        <f t="shared" si="32"/>
        <v/>
      </c>
      <c r="D355" s="34" t="str">
        <f t="shared" si="33"/>
        <v/>
      </c>
      <c r="E355" s="42"/>
      <c r="F355" s="78" t="str">
        <f t="shared" si="34"/>
        <v/>
      </c>
      <c r="G355" s="73"/>
      <c r="H355" s="73"/>
      <c r="I355" s="73"/>
      <c r="J355" s="255"/>
      <c r="K355" t="str">
        <f>IF(E355="","",'OPĆI DIO'!$C$1)</f>
        <v/>
      </c>
      <c r="L355" t="str">
        <f t="shared" si="30"/>
        <v/>
      </c>
      <c r="M355" t="str">
        <f t="shared" si="31"/>
        <v/>
      </c>
    </row>
    <row r="356" spans="1:13">
      <c r="A356" s="35" t="str">
        <f>IF(E356="","",VLOOKUP('OPĆI DIO'!$C$1,'OPĆI DIO'!$N$4:$W$137,10,FALSE))</f>
        <v/>
      </c>
      <c r="B356" s="35" t="str">
        <f>IF(E356="","",VLOOKUP('OPĆI DIO'!$C$1,'OPĆI DIO'!$N$4:$W$137,9,FALSE))</f>
        <v/>
      </c>
      <c r="C356" s="75" t="str">
        <f t="shared" si="32"/>
        <v/>
      </c>
      <c r="D356" s="34" t="str">
        <f t="shared" si="33"/>
        <v/>
      </c>
      <c r="E356" s="42"/>
      <c r="F356" s="78" t="str">
        <f t="shared" si="34"/>
        <v/>
      </c>
      <c r="G356" s="73"/>
      <c r="H356" s="73"/>
      <c r="I356" s="73"/>
      <c r="J356" s="255"/>
      <c r="K356" t="str">
        <f>IF(E356="","",'OPĆI DIO'!$C$1)</f>
        <v/>
      </c>
      <c r="L356" t="str">
        <f t="shared" si="30"/>
        <v/>
      </c>
      <c r="M356" t="str">
        <f t="shared" si="31"/>
        <v/>
      </c>
    </row>
    <row r="357" spans="1:13">
      <c r="A357" s="35" t="str">
        <f>IF(E357="","",VLOOKUP('OPĆI DIO'!$C$1,'OPĆI DIO'!$N$4:$W$137,10,FALSE))</f>
        <v/>
      </c>
      <c r="B357" s="35" t="str">
        <f>IF(E357="","",VLOOKUP('OPĆI DIO'!$C$1,'OPĆI DIO'!$N$4:$W$137,9,FALSE))</f>
        <v/>
      </c>
      <c r="C357" s="75" t="str">
        <f t="shared" si="32"/>
        <v/>
      </c>
      <c r="D357" s="34" t="str">
        <f t="shared" si="33"/>
        <v/>
      </c>
      <c r="E357" s="42"/>
      <c r="F357" s="78" t="str">
        <f t="shared" si="34"/>
        <v/>
      </c>
      <c r="G357" s="73"/>
      <c r="H357" s="73"/>
      <c r="I357" s="73"/>
      <c r="J357" s="255"/>
      <c r="K357" t="str">
        <f>IF(E357="","",'OPĆI DIO'!$C$1)</f>
        <v/>
      </c>
      <c r="L357" t="str">
        <f t="shared" si="30"/>
        <v/>
      </c>
      <c r="M357" t="str">
        <f t="shared" si="31"/>
        <v/>
      </c>
    </row>
    <row r="358" spans="1:13">
      <c r="A358" s="35" t="str">
        <f>IF(E358="","",VLOOKUP('OPĆI DIO'!$C$1,'OPĆI DIO'!$N$4:$W$137,10,FALSE))</f>
        <v/>
      </c>
      <c r="B358" s="35" t="str">
        <f>IF(E358="","",VLOOKUP('OPĆI DIO'!$C$1,'OPĆI DIO'!$N$4:$W$137,9,FALSE))</f>
        <v/>
      </c>
      <c r="C358" s="75" t="str">
        <f t="shared" si="32"/>
        <v/>
      </c>
      <c r="D358" s="34" t="str">
        <f t="shared" si="33"/>
        <v/>
      </c>
      <c r="E358" s="42"/>
      <c r="F358" s="78" t="str">
        <f t="shared" si="34"/>
        <v/>
      </c>
      <c r="G358" s="73"/>
      <c r="H358" s="73"/>
      <c r="I358" s="73"/>
      <c r="J358" s="255"/>
      <c r="K358" t="str">
        <f>IF(E358="","",'OPĆI DIO'!$C$1)</f>
        <v/>
      </c>
      <c r="L358" t="str">
        <f t="shared" si="30"/>
        <v/>
      </c>
      <c r="M358" t="str">
        <f t="shared" si="31"/>
        <v/>
      </c>
    </row>
    <row r="359" spans="1:13">
      <c r="A359" s="35" t="str">
        <f>IF(E359="","",VLOOKUP('OPĆI DIO'!$C$1,'OPĆI DIO'!$N$4:$W$137,10,FALSE))</f>
        <v/>
      </c>
      <c r="B359" s="35" t="str">
        <f>IF(E359="","",VLOOKUP('OPĆI DIO'!$C$1,'OPĆI DIO'!$N$4:$W$137,9,FALSE))</f>
        <v/>
      </c>
      <c r="C359" s="75" t="str">
        <f t="shared" si="32"/>
        <v/>
      </c>
      <c r="D359" s="34" t="str">
        <f t="shared" si="33"/>
        <v/>
      </c>
      <c r="E359" s="42"/>
      <c r="F359" s="78" t="str">
        <f t="shared" si="34"/>
        <v/>
      </c>
      <c r="G359" s="73"/>
      <c r="H359" s="73"/>
      <c r="I359" s="73"/>
      <c r="J359" s="255"/>
      <c r="K359" t="str">
        <f>IF(E359="","",'OPĆI DIO'!$C$1)</f>
        <v/>
      </c>
      <c r="L359" t="str">
        <f t="shared" si="30"/>
        <v/>
      </c>
      <c r="M359" t="str">
        <f t="shared" si="31"/>
        <v/>
      </c>
    </row>
    <row r="360" spans="1:13">
      <c r="A360" s="35" t="str">
        <f>IF(E360="","",VLOOKUP('OPĆI DIO'!$C$1,'OPĆI DIO'!$N$4:$W$137,10,FALSE))</f>
        <v/>
      </c>
      <c r="B360" s="35" t="str">
        <f>IF(E360="","",VLOOKUP('OPĆI DIO'!$C$1,'OPĆI DIO'!$N$4:$W$137,9,FALSE))</f>
        <v/>
      </c>
      <c r="C360" s="75" t="str">
        <f t="shared" si="32"/>
        <v/>
      </c>
      <c r="D360" s="34" t="str">
        <f t="shared" si="33"/>
        <v/>
      </c>
      <c r="E360" s="42"/>
      <c r="F360" s="78" t="str">
        <f t="shared" si="34"/>
        <v/>
      </c>
      <c r="G360" s="73"/>
      <c r="H360" s="73"/>
      <c r="I360" s="73"/>
      <c r="J360" s="255"/>
      <c r="K360" t="str">
        <f>IF(E360="","",'OPĆI DIO'!$C$1)</f>
        <v/>
      </c>
      <c r="L360" t="str">
        <f t="shared" si="30"/>
        <v/>
      </c>
      <c r="M360" t="str">
        <f t="shared" si="31"/>
        <v/>
      </c>
    </row>
    <row r="361" spans="1:13">
      <c r="A361" s="35" t="str">
        <f>IF(E361="","",VLOOKUP('OPĆI DIO'!$C$1,'OPĆI DIO'!$N$4:$W$137,10,FALSE))</f>
        <v/>
      </c>
      <c r="B361" s="35" t="str">
        <f>IF(E361="","",VLOOKUP('OPĆI DIO'!$C$1,'OPĆI DIO'!$N$4:$W$137,9,FALSE))</f>
        <v/>
      </c>
      <c r="C361" s="75" t="str">
        <f t="shared" si="32"/>
        <v/>
      </c>
      <c r="D361" s="34" t="str">
        <f t="shared" si="33"/>
        <v/>
      </c>
      <c r="E361" s="42"/>
      <c r="F361" s="78" t="str">
        <f t="shared" si="34"/>
        <v/>
      </c>
      <c r="G361" s="73"/>
      <c r="H361" s="73"/>
      <c r="I361" s="73"/>
      <c r="J361" s="255"/>
      <c r="K361" t="str">
        <f>IF(E361="","",'OPĆI DIO'!$C$1)</f>
        <v/>
      </c>
      <c r="L361" t="str">
        <f t="shared" si="30"/>
        <v/>
      </c>
      <c r="M361" t="str">
        <f t="shared" si="31"/>
        <v/>
      </c>
    </row>
    <row r="362" spans="1:13">
      <c r="A362" s="35" t="str">
        <f>IF(E362="","",VLOOKUP('OPĆI DIO'!$C$1,'OPĆI DIO'!$N$4:$W$137,10,FALSE))</f>
        <v/>
      </c>
      <c r="B362" s="35" t="str">
        <f>IF(E362="","",VLOOKUP('OPĆI DIO'!$C$1,'OPĆI DIO'!$N$4:$W$137,9,FALSE))</f>
        <v/>
      </c>
      <c r="C362" s="75" t="str">
        <f t="shared" si="32"/>
        <v/>
      </c>
      <c r="D362" s="34" t="str">
        <f t="shared" si="33"/>
        <v/>
      </c>
      <c r="E362" s="42"/>
      <c r="F362" s="78" t="str">
        <f t="shared" si="34"/>
        <v/>
      </c>
      <c r="G362" s="73"/>
      <c r="H362" s="73"/>
      <c r="I362" s="73"/>
      <c r="J362" s="255"/>
      <c r="K362" t="str">
        <f>IF(E362="","",'OPĆI DIO'!$C$1)</f>
        <v/>
      </c>
      <c r="L362" t="str">
        <f t="shared" si="30"/>
        <v/>
      </c>
      <c r="M362" t="str">
        <f t="shared" si="31"/>
        <v/>
      </c>
    </row>
    <row r="363" spans="1:13">
      <c r="A363" s="35" t="str">
        <f>IF(E363="","",VLOOKUP('OPĆI DIO'!$C$1,'OPĆI DIO'!$N$4:$W$137,10,FALSE))</f>
        <v/>
      </c>
      <c r="B363" s="35" t="str">
        <f>IF(E363="","",VLOOKUP('OPĆI DIO'!$C$1,'OPĆI DIO'!$N$4:$W$137,9,FALSE))</f>
        <v/>
      </c>
      <c r="C363" s="75" t="str">
        <f t="shared" si="32"/>
        <v/>
      </c>
      <c r="D363" s="34" t="str">
        <f t="shared" si="33"/>
        <v/>
      </c>
      <c r="E363" s="42"/>
      <c r="F363" s="78" t="str">
        <f t="shared" si="34"/>
        <v/>
      </c>
      <c r="G363" s="73"/>
      <c r="H363" s="73"/>
      <c r="I363" s="73"/>
      <c r="J363" s="255"/>
      <c r="K363" t="str">
        <f>IF(E363="","",'OPĆI DIO'!$C$1)</f>
        <v/>
      </c>
      <c r="L363" t="str">
        <f t="shared" si="30"/>
        <v/>
      </c>
      <c r="M363" t="str">
        <f t="shared" si="31"/>
        <v/>
      </c>
    </row>
    <row r="364" spans="1:13">
      <c r="A364" s="35" t="str">
        <f>IF(E364="","",VLOOKUP('OPĆI DIO'!$C$1,'OPĆI DIO'!$N$4:$W$137,10,FALSE))</f>
        <v/>
      </c>
      <c r="B364" s="35" t="str">
        <f>IF(E364="","",VLOOKUP('OPĆI DIO'!$C$1,'OPĆI DIO'!$N$4:$W$137,9,FALSE))</f>
        <v/>
      </c>
      <c r="C364" s="75" t="str">
        <f t="shared" si="32"/>
        <v/>
      </c>
      <c r="D364" s="34" t="str">
        <f t="shared" si="33"/>
        <v/>
      </c>
      <c r="E364" s="42"/>
      <c r="F364" s="78" t="str">
        <f t="shared" si="34"/>
        <v/>
      </c>
      <c r="G364" s="73"/>
      <c r="H364" s="73"/>
      <c r="I364" s="73"/>
      <c r="J364" s="255"/>
      <c r="K364" t="str">
        <f>IF(E364="","",'OPĆI DIO'!$C$1)</f>
        <v/>
      </c>
      <c r="L364" t="str">
        <f t="shared" si="30"/>
        <v/>
      </c>
      <c r="M364" t="str">
        <f t="shared" si="31"/>
        <v/>
      </c>
    </row>
    <row r="365" spans="1:13">
      <c r="A365" s="35" t="str">
        <f>IF(E365="","",VLOOKUP('OPĆI DIO'!$C$1,'OPĆI DIO'!$N$4:$W$137,10,FALSE))</f>
        <v/>
      </c>
      <c r="B365" s="35" t="str">
        <f>IF(E365="","",VLOOKUP('OPĆI DIO'!$C$1,'OPĆI DIO'!$N$4:$W$137,9,FALSE))</f>
        <v/>
      </c>
      <c r="C365" s="75" t="str">
        <f t="shared" si="32"/>
        <v/>
      </c>
      <c r="D365" s="34" t="str">
        <f t="shared" si="33"/>
        <v/>
      </c>
      <c r="E365" s="42"/>
      <c r="F365" s="78" t="str">
        <f t="shared" si="34"/>
        <v/>
      </c>
      <c r="G365" s="73"/>
      <c r="H365" s="73"/>
      <c r="I365" s="73"/>
      <c r="J365" s="255"/>
      <c r="K365" t="str">
        <f>IF(E365="","",'OPĆI DIO'!$C$1)</f>
        <v/>
      </c>
      <c r="L365" t="str">
        <f t="shared" si="30"/>
        <v/>
      </c>
      <c r="M365" t="str">
        <f t="shared" si="31"/>
        <v/>
      </c>
    </row>
    <row r="366" spans="1:13">
      <c r="A366" s="35" t="str">
        <f>IF(E366="","",VLOOKUP('OPĆI DIO'!$C$1,'OPĆI DIO'!$N$4:$W$137,10,FALSE))</f>
        <v/>
      </c>
      <c r="B366" s="35" t="str">
        <f>IF(E366="","",VLOOKUP('OPĆI DIO'!$C$1,'OPĆI DIO'!$N$4:$W$137,9,FALSE))</f>
        <v/>
      </c>
      <c r="C366" s="75" t="str">
        <f t="shared" si="32"/>
        <v/>
      </c>
      <c r="D366" s="34" t="str">
        <f t="shared" si="33"/>
        <v/>
      </c>
      <c r="E366" s="42"/>
      <c r="F366" s="78" t="str">
        <f t="shared" si="34"/>
        <v/>
      </c>
      <c r="G366" s="73"/>
      <c r="H366" s="73"/>
      <c r="I366" s="73"/>
      <c r="J366" s="255"/>
      <c r="K366" t="str">
        <f>IF(E366="","",'OPĆI DIO'!$C$1)</f>
        <v/>
      </c>
      <c r="L366" t="str">
        <f t="shared" si="30"/>
        <v/>
      </c>
      <c r="M366" t="str">
        <f t="shared" si="31"/>
        <v/>
      </c>
    </row>
    <row r="367" spans="1:13">
      <c r="A367" s="35" t="str">
        <f>IF(E367="","",VLOOKUP('OPĆI DIO'!$C$1,'OPĆI DIO'!$N$4:$W$137,10,FALSE))</f>
        <v/>
      </c>
      <c r="B367" s="35" t="str">
        <f>IF(E367="","",VLOOKUP('OPĆI DIO'!$C$1,'OPĆI DIO'!$N$4:$W$137,9,FALSE))</f>
        <v/>
      </c>
      <c r="C367" s="75" t="str">
        <f t="shared" si="32"/>
        <v/>
      </c>
      <c r="D367" s="34" t="str">
        <f t="shared" si="33"/>
        <v/>
      </c>
      <c r="E367" s="42"/>
      <c r="F367" s="78" t="str">
        <f t="shared" si="34"/>
        <v/>
      </c>
      <c r="G367" s="73"/>
      <c r="H367" s="73"/>
      <c r="I367" s="73"/>
      <c r="J367" s="255"/>
      <c r="K367" t="str">
        <f>IF(E367="","",'OPĆI DIO'!$C$1)</f>
        <v/>
      </c>
      <c r="L367" t="str">
        <f t="shared" si="30"/>
        <v/>
      </c>
      <c r="M367" t="str">
        <f t="shared" si="31"/>
        <v/>
      </c>
    </row>
    <row r="368" spans="1:13">
      <c r="A368" s="35" t="str">
        <f>IF(E368="","",VLOOKUP('OPĆI DIO'!$C$1,'OPĆI DIO'!$N$4:$W$137,10,FALSE))</f>
        <v/>
      </c>
      <c r="B368" s="35" t="str">
        <f>IF(E368="","",VLOOKUP('OPĆI DIO'!$C$1,'OPĆI DIO'!$N$4:$W$137,9,FALSE))</f>
        <v/>
      </c>
      <c r="C368" s="75" t="str">
        <f t="shared" si="32"/>
        <v/>
      </c>
      <c r="D368" s="34" t="str">
        <f t="shared" si="33"/>
        <v/>
      </c>
      <c r="E368" s="42"/>
      <c r="F368" s="78" t="str">
        <f t="shared" si="34"/>
        <v/>
      </c>
      <c r="G368" s="73"/>
      <c r="H368" s="73"/>
      <c r="I368" s="73"/>
      <c r="J368" s="255"/>
      <c r="K368" t="str">
        <f>IF(E368="","",'OPĆI DIO'!$C$1)</f>
        <v/>
      </c>
      <c r="L368" t="str">
        <f t="shared" si="30"/>
        <v/>
      </c>
      <c r="M368" t="str">
        <f t="shared" si="31"/>
        <v/>
      </c>
    </row>
    <row r="369" spans="1:13">
      <c r="A369" s="35" t="str">
        <f>IF(E369="","",VLOOKUP('OPĆI DIO'!$C$1,'OPĆI DIO'!$N$4:$W$137,10,FALSE))</f>
        <v/>
      </c>
      <c r="B369" s="35" t="str">
        <f>IF(E369="","",VLOOKUP('OPĆI DIO'!$C$1,'OPĆI DIO'!$N$4:$W$137,9,FALSE))</f>
        <v/>
      </c>
      <c r="C369" s="75" t="str">
        <f t="shared" si="32"/>
        <v/>
      </c>
      <c r="D369" s="34" t="str">
        <f t="shared" si="33"/>
        <v/>
      </c>
      <c r="E369" s="42"/>
      <c r="F369" s="78" t="str">
        <f t="shared" si="34"/>
        <v/>
      </c>
      <c r="G369" s="73"/>
      <c r="H369" s="73"/>
      <c r="I369" s="73"/>
      <c r="J369" s="255"/>
      <c r="K369" t="str">
        <f>IF(E369="","",'OPĆI DIO'!$C$1)</f>
        <v/>
      </c>
      <c r="L369" t="str">
        <f t="shared" si="30"/>
        <v/>
      </c>
      <c r="M369" t="str">
        <f t="shared" si="31"/>
        <v/>
      </c>
    </row>
    <row r="370" spans="1:13">
      <c r="A370" s="35" t="str">
        <f>IF(E370="","",VLOOKUP('OPĆI DIO'!$C$1,'OPĆI DIO'!$N$4:$W$137,10,FALSE))</f>
        <v/>
      </c>
      <c r="B370" s="35" t="str">
        <f>IF(E370="","",VLOOKUP('OPĆI DIO'!$C$1,'OPĆI DIO'!$N$4:$W$137,9,FALSE))</f>
        <v/>
      </c>
      <c r="C370" s="75" t="str">
        <f t="shared" si="32"/>
        <v/>
      </c>
      <c r="D370" s="34" t="str">
        <f t="shared" si="33"/>
        <v/>
      </c>
      <c r="E370" s="42"/>
      <c r="F370" s="78" t="str">
        <f t="shared" si="34"/>
        <v/>
      </c>
      <c r="G370" s="73"/>
      <c r="H370" s="73"/>
      <c r="I370" s="73"/>
      <c r="J370" s="255"/>
      <c r="K370" t="str">
        <f>IF(E370="","",'OPĆI DIO'!$C$1)</f>
        <v/>
      </c>
      <c r="L370" t="str">
        <f t="shared" si="30"/>
        <v/>
      </c>
      <c r="M370" t="str">
        <f t="shared" si="31"/>
        <v/>
      </c>
    </row>
    <row r="371" spans="1:13">
      <c r="A371" s="35" t="str">
        <f>IF(E371="","",VLOOKUP('OPĆI DIO'!$C$1,'OPĆI DIO'!$N$4:$W$137,10,FALSE))</f>
        <v/>
      </c>
      <c r="B371" s="35" t="str">
        <f>IF(E371="","",VLOOKUP('OPĆI DIO'!$C$1,'OPĆI DIO'!$N$4:$W$137,9,FALSE))</f>
        <v/>
      </c>
      <c r="C371" s="75" t="str">
        <f t="shared" si="32"/>
        <v/>
      </c>
      <c r="D371" s="34" t="str">
        <f t="shared" si="33"/>
        <v/>
      </c>
      <c r="E371" s="42"/>
      <c r="F371" s="78" t="str">
        <f t="shared" si="34"/>
        <v/>
      </c>
      <c r="G371" s="73"/>
      <c r="H371" s="73"/>
      <c r="I371" s="73"/>
      <c r="J371" s="255"/>
      <c r="K371" t="str">
        <f>IF(E371="","",'OPĆI DIO'!$C$1)</f>
        <v/>
      </c>
      <c r="L371" t="str">
        <f t="shared" si="30"/>
        <v/>
      </c>
      <c r="M371" t="str">
        <f t="shared" si="31"/>
        <v/>
      </c>
    </row>
    <row r="372" spans="1:13">
      <c r="A372" s="35" t="str">
        <f>IF(E372="","",VLOOKUP('OPĆI DIO'!$C$1,'OPĆI DIO'!$N$4:$W$137,10,FALSE))</f>
        <v/>
      </c>
      <c r="B372" s="35" t="str">
        <f>IF(E372="","",VLOOKUP('OPĆI DIO'!$C$1,'OPĆI DIO'!$N$4:$W$137,9,FALSE))</f>
        <v/>
      </c>
      <c r="C372" s="75" t="str">
        <f t="shared" si="32"/>
        <v/>
      </c>
      <c r="D372" s="34" t="str">
        <f t="shared" si="33"/>
        <v/>
      </c>
      <c r="E372" s="42"/>
      <c r="F372" s="78" t="str">
        <f t="shared" si="34"/>
        <v/>
      </c>
      <c r="G372" s="73"/>
      <c r="H372" s="73"/>
      <c r="I372" s="73"/>
      <c r="J372" s="255"/>
      <c r="K372" t="str">
        <f>IF(E372="","",'OPĆI DIO'!$C$1)</f>
        <v/>
      </c>
      <c r="L372" t="str">
        <f t="shared" si="30"/>
        <v/>
      </c>
      <c r="M372" t="str">
        <f t="shared" si="31"/>
        <v/>
      </c>
    </row>
    <row r="373" spans="1:13">
      <c r="A373" s="35" t="str">
        <f>IF(E373="","",VLOOKUP('OPĆI DIO'!$C$1,'OPĆI DIO'!$N$4:$W$137,10,FALSE))</f>
        <v/>
      </c>
      <c r="B373" s="35" t="str">
        <f>IF(E373="","",VLOOKUP('OPĆI DIO'!$C$1,'OPĆI DIO'!$N$4:$W$137,9,FALSE))</f>
        <v/>
      </c>
      <c r="C373" s="75" t="str">
        <f t="shared" si="32"/>
        <v/>
      </c>
      <c r="D373" s="34" t="str">
        <f t="shared" si="33"/>
        <v/>
      </c>
      <c r="E373" s="42"/>
      <c r="F373" s="78" t="str">
        <f t="shared" si="34"/>
        <v/>
      </c>
      <c r="G373" s="73"/>
      <c r="H373" s="73"/>
      <c r="I373" s="73"/>
      <c r="J373" s="255"/>
      <c r="K373" t="str">
        <f>IF(E373="","",'OPĆI DIO'!$C$1)</f>
        <v/>
      </c>
      <c r="L373" t="str">
        <f t="shared" si="30"/>
        <v/>
      </c>
      <c r="M373" t="str">
        <f t="shared" si="31"/>
        <v/>
      </c>
    </row>
    <row r="374" spans="1:13">
      <c r="A374" s="35" t="str">
        <f>IF(E374="","",VLOOKUP('OPĆI DIO'!$C$1,'OPĆI DIO'!$N$4:$W$137,10,FALSE))</f>
        <v/>
      </c>
      <c r="B374" s="35" t="str">
        <f>IF(E374="","",VLOOKUP('OPĆI DIO'!$C$1,'OPĆI DIO'!$N$4:$W$137,9,FALSE))</f>
        <v/>
      </c>
      <c r="C374" s="75" t="str">
        <f t="shared" si="32"/>
        <v/>
      </c>
      <c r="D374" s="34" t="str">
        <f t="shared" si="33"/>
        <v/>
      </c>
      <c r="E374" s="42"/>
      <c r="F374" s="78" t="str">
        <f t="shared" si="34"/>
        <v/>
      </c>
      <c r="G374" s="73"/>
      <c r="H374" s="73"/>
      <c r="I374" s="73"/>
      <c r="J374" s="255"/>
      <c r="K374" t="str">
        <f>IF(E374="","",'OPĆI DIO'!$C$1)</f>
        <v/>
      </c>
      <c r="L374" t="str">
        <f t="shared" si="30"/>
        <v/>
      </c>
      <c r="M374" t="str">
        <f t="shared" si="31"/>
        <v/>
      </c>
    </row>
    <row r="375" spans="1:13">
      <c r="A375" s="35" t="str">
        <f>IF(E375="","",VLOOKUP('OPĆI DIO'!$C$1,'OPĆI DIO'!$N$4:$W$137,10,FALSE))</f>
        <v/>
      </c>
      <c r="B375" s="35" t="str">
        <f>IF(E375="","",VLOOKUP('OPĆI DIO'!$C$1,'OPĆI DIO'!$N$4:$W$137,9,FALSE))</f>
        <v/>
      </c>
      <c r="C375" s="75" t="str">
        <f t="shared" si="32"/>
        <v/>
      </c>
      <c r="D375" s="34" t="str">
        <f t="shared" si="33"/>
        <v/>
      </c>
      <c r="E375" s="42"/>
      <c r="F375" s="78" t="str">
        <f t="shared" si="34"/>
        <v/>
      </c>
      <c r="G375" s="73"/>
      <c r="H375" s="73"/>
      <c r="I375" s="73"/>
      <c r="J375" s="255"/>
      <c r="K375" t="str">
        <f>IF(E375="","",'OPĆI DIO'!$C$1)</f>
        <v/>
      </c>
      <c r="L375" t="str">
        <f t="shared" si="30"/>
        <v/>
      </c>
      <c r="M375" t="str">
        <f t="shared" si="31"/>
        <v/>
      </c>
    </row>
    <row r="376" spans="1:13">
      <c r="A376" s="35" t="str">
        <f>IF(E376="","",VLOOKUP('OPĆI DIO'!$C$1,'OPĆI DIO'!$N$4:$W$137,10,FALSE))</f>
        <v/>
      </c>
      <c r="B376" s="35" t="str">
        <f>IF(E376="","",VLOOKUP('OPĆI DIO'!$C$1,'OPĆI DIO'!$N$4:$W$137,9,FALSE))</f>
        <v/>
      </c>
      <c r="C376" s="75" t="str">
        <f t="shared" si="32"/>
        <v/>
      </c>
      <c r="D376" s="34" t="str">
        <f t="shared" si="33"/>
        <v/>
      </c>
      <c r="E376" s="42"/>
      <c r="F376" s="78" t="str">
        <f t="shared" si="34"/>
        <v/>
      </c>
      <c r="G376" s="73"/>
      <c r="H376" s="73"/>
      <c r="I376" s="73"/>
      <c r="J376" s="255"/>
      <c r="K376" t="str">
        <f>IF(E376="","",'OPĆI DIO'!$C$1)</f>
        <v/>
      </c>
      <c r="L376" t="str">
        <f t="shared" si="30"/>
        <v/>
      </c>
      <c r="M376" t="str">
        <f t="shared" si="31"/>
        <v/>
      </c>
    </row>
    <row r="377" spans="1:13">
      <c r="A377" s="35" t="str">
        <f>IF(E377="","",VLOOKUP('OPĆI DIO'!$C$1,'OPĆI DIO'!$N$4:$W$137,10,FALSE))</f>
        <v/>
      </c>
      <c r="B377" s="35" t="str">
        <f>IF(E377="","",VLOOKUP('OPĆI DIO'!$C$1,'OPĆI DIO'!$N$4:$W$137,9,FALSE))</f>
        <v/>
      </c>
      <c r="C377" s="75" t="str">
        <f t="shared" si="32"/>
        <v/>
      </c>
      <c r="D377" s="34" t="str">
        <f t="shared" si="33"/>
        <v/>
      </c>
      <c r="E377" s="42"/>
      <c r="F377" s="78" t="str">
        <f t="shared" si="34"/>
        <v/>
      </c>
      <c r="G377" s="73"/>
      <c r="H377" s="73"/>
      <c r="I377" s="73"/>
      <c r="J377" s="255"/>
      <c r="K377" t="str">
        <f>IF(E377="","",'OPĆI DIO'!$C$1)</f>
        <v/>
      </c>
      <c r="L377" t="str">
        <f t="shared" si="30"/>
        <v/>
      </c>
      <c r="M377" t="str">
        <f t="shared" si="31"/>
        <v/>
      </c>
    </row>
    <row r="378" spans="1:13">
      <c r="A378" s="35" t="str">
        <f>IF(E378="","",VLOOKUP('OPĆI DIO'!$C$1,'OPĆI DIO'!$N$4:$W$137,10,FALSE))</f>
        <v/>
      </c>
      <c r="B378" s="35" t="str">
        <f>IF(E378="","",VLOOKUP('OPĆI DIO'!$C$1,'OPĆI DIO'!$N$4:$W$137,9,FALSE))</f>
        <v/>
      </c>
      <c r="C378" s="75" t="str">
        <f t="shared" si="32"/>
        <v/>
      </c>
      <c r="D378" s="34" t="str">
        <f t="shared" si="33"/>
        <v/>
      </c>
      <c r="E378" s="42"/>
      <c r="F378" s="78" t="str">
        <f t="shared" si="34"/>
        <v/>
      </c>
      <c r="G378" s="73"/>
      <c r="H378" s="73"/>
      <c r="I378" s="73"/>
      <c r="J378" s="255"/>
      <c r="K378" t="str">
        <f>IF(E378="","",'OPĆI DIO'!$C$1)</f>
        <v/>
      </c>
      <c r="L378" t="str">
        <f t="shared" si="30"/>
        <v/>
      </c>
      <c r="M378" t="str">
        <f t="shared" si="31"/>
        <v/>
      </c>
    </row>
    <row r="379" spans="1:13">
      <c r="A379" s="35" t="str">
        <f>IF(E379="","",VLOOKUP('OPĆI DIO'!$C$1,'OPĆI DIO'!$N$4:$W$137,10,FALSE))</f>
        <v/>
      </c>
      <c r="B379" s="35" t="str">
        <f>IF(E379="","",VLOOKUP('OPĆI DIO'!$C$1,'OPĆI DIO'!$N$4:$W$137,9,FALSE))</f>
        <v/>
      </c>
      <c r="C379" s="75" t="str">
        <f t="shared" si="32"/>
        <v/>
      </c>
      <c r="D379" s="34" t="str">
        <f t="shared" si="33"/>
        <v/>
      </c>
      <c r="E379" s="42"/>
      <c r="F379" s="78" t="str">
        <f t="shared" si="34"/>
        <v/>
      </c>
      <c r="G379" s="73"/>
      <c r="H379" s="73"/>
      <c r="I379" s="73"/>
      <c r="J379" s="255"/>
      <c r="K379" t="str">
        <f>IF(E379="","",'OPĆI DIO'!$C$1)</f>
        <v/>
      </c>
      <c r="L379" t="str">
        <f t="shared" si="30"/>
        <v/>
      </c>
      <c r="M379" t="str">
        <f t="shared" si="31"/>
        <v/>
      </c>
    </row>
    <row r="380" spans="1:13">
      <c r="A380" s="35" t="str">
        <f>IF(E380="","",VLOOKUP('OPĆI DIO'!$C$1,'OPĆI DIO'!$N$4:$W$137,10,FALSE))</f>
        <v/>
      </c>
      <c r="B380" s="35" t="str">
        <f>IF(E380="","",VLOOKUP('OPĆI DIO'!$C$1,'OPĆI DIO'!$N$4:$W$137,9,FALSE))</f>
        <v/>
      </c>
      <c r="C380" s="75" t="str">
        <f t="shared" si="32"/>
        <v/>
      </c>
      <c r="D380" s="34" t="str">
        <f t="shared" si="33"/>
        <v/>
      </c>
      <c r="E380" s="42"/>
      <c r="F380" s="78" t="str">
        <f t="shared" si="34"/>
        <v/>
      </c>
      <c r="G380" s="73"/>
      <c r="H380" s="73"/>
      <c r="I380" s="73"/>
      <c r="J380" s="255"/>
      <c r="K380" t="str">
        <f>IF(E380="","",'OPĆI DIO'!$C$1)</f>
        <v/>
      </c>
      <c r="L380" t="str">
        <f t="shared" si="30"/>
        <v/>
      </c>
      <c r="M380" t="str">
        <f t="shared" si="31"/>
        <v/>
      </c>
    </row>
    <row r="381" spans="1:13">
      <c r="A381" s="35" t="str">
        <f>IF(E381="","",VLOOKUP('OPĆI DIO'!$C$1,'OPĆI DIO'!$N$4:$W$137,10,FALSE))</f>
        <v/>
      </c>
      <c r="B381" s="35" t="str">
        <f>IF(E381="","",VLOOKUP('OPĆI DIO'!$C$1,'OPĆI DIO'!$N$4:$W$137,9,FALSE))</f>
        <v/>
      </c>
      <c r="C381" s="75" t="str">
        <f t="shared" si="32"/>
        <v/>
      </c>
      <c r="D381" s="34" t="str">
        <f t="shared" si="33"/>
        <v/>
      </c>
      <c r="E381" s="42"/>
      <c r="F381" s="78" t="str">
        <f t="shared" si="34"/>
        <v/>
      </c>
      <c r="G381" s="73"/>
      <c r="H381" s="73"/>
      <c r="I381" s="73"/>
      <c r="J381" s="255"/>
      <c r="K381" t="str">
        <f>IF(E381="","",'OPĆI DIO'!$C$1)</f>
        <v/>
      </c>
      <c r="L381" t="str">
        <f t="shared" si="30"/>
        <v/>
      </c>
      <c r="M381" t="str">
        <f t="shared" si="31"/>
        <v/>
      </c>
    </row>
    <row r="382" spans="1:13">
      <c r="A382" s="35" t="str">
        <f>IF(E382="","",VLOOKUP('OPĆI DIO'!$C$1,'OPĆI DIO'!$N$4:$W$137,10,FALSE))</f>
        <v/>
      </c>
      <c r="B382" s="35" t="str">
        <f>IF(E382="","",VLOOKUP('OPĆI DIO'!$C$1,'OPĆI DIO'!$N$4:$W$137,9,FALSE))</f>
        <v/>
      </c>
      <c r="C382" s="75" t="str">
        <f t="shared" si="32"/>
        <v/>
      </c>
      <c r="D382" s="34" t="str">
        <f t="shared" si="33"/>
        <v/>
      </c>
      <c r="E382" s="42"/>
      <c r="F382" s="78" t="str">
        <f t="shared" si="34"/>
        <v/>
      </c>
      <c r="G382" s="73"/>
      <c r="H382" s="73"/>
      <c r="I382" s="73"/>
      <c r="J382" s="255"/>
      <c r="K382" t="str">
        <f>IF(E382="","",'OPĆI DIO'!$C$1)</f>
        <v/>
      </c>
      <c r="L382" t="str">
        <f t="shared" si="30"/>
        <v/>
      </c>
      <c r="M382" t="str">
        <f t="shared" si="31"/>
        <v/>
      </c>
    </row>
    <row r="383" spans="1:13">
      <c r="A383" s="35" t="str">
        <f>IF(E383="","",VLOOKUP('OPĆI DIO'!$C$1,'OPĆI DIO'!$N$4:$W$137,10,FALSE))</f>
        <v/>
      </c>
      <c r="B383" s="35" t="str">
        <f>IF(E383="","",VLOOKUP('OPĆI DIO'!$C$1,'OPĆI DIO'!$N$4:$W$137,9,FALSE))</f>
        <v/>
      </c>
      <c r="C383" s="75" t="str">
        <f t="shared" si="32"/>
        <v/>
      </c>
      <c r="D383" s="34" t="str">
        <f t="shared" si="33"/>
        <v/>
      </c>
      <c r="E383" s="42"/>
      <c r="F383" s="78" t="str">
        <f t="shared" si="34"/>
        <v/>
      </c>
      <c r="G383" s="73"/>
      <c r="H383" s="73"/>
      <c r="I383" s="73"/>
      <c r="J383" s="255"/>
      <c r="K383" t="str">
        <f>IF(E383="","",'OPĆI DIO'!$C$1)</f>
        <v/>
      </c>
      <c r="L383" t="str">
        <f t="shared" si="30"/>
        <v/>
      </c>
      <c r="M383" t="str">
        <f t="shared" si="31"/>
        <v/>
      </c>
    </row>
    <row r="384" spans="1:13">
      <c r="A384" s="35" t="str">
        <f>IF(E384="","",VLOOKUP('OPĆI DIO'!$C$1,'OPĆI DIO'!$N$4:$W$137,10,FALSE))</f>
        <v/>
      </c>
      <c r="B384" s="35" t="str">
        <f>IF(E384="","",VLOOKUP('OPĆI DIO'!$C$1,'OPĆI DIO'!$N$4:$W$137,9,FALSE))</f>
        <v/>
      </c>
      <c r="C384" s="75" t="str">
        <f t="shared" si="32"/>
        <v/>
      </c>
      <c r="D384" s="34" t="str">
        <f t="shared" si="33"/>
        <v/>
      </c>
      <c r="E384" s="42"/>
      <c r="F384" s="78" t="str">
        <f t="shared" si="34"/>
        <v/>
      </c>
      <c r="G384" s="73"/>
      <c r="H384" s="73"/>
      <c r="I384" s="73"/>
      <c r="J384" s="255"/>
      <c r="K384" t="str">
        <f>IF(E384="","",'OPĆI DIO'!$C$1)</f>
        <v/>
      </c>
      <c r="L384" t="str">
        <f t="shared" si="30"/>
        <v/>
      </c>
      <c r="M384" t="str">
        <f t="shared" si="31"/>
        <v/>
      </c>
    </row>
    <row r="385" spans="1:13">
      <c r="A385" s="35" t="str">
        <f>IF(E385="","",VLOOKUP('OPĆI DIO'!$C$1,'OPĆI DIO'!$N$4:$W$137,10,FALSE))</f>
        <v/>
      </c>
      <c r="B385" s="35" t="str">
        <f>IF(E385="","",VLOOKUP('OPĆI DIO'!$C$1,'OPĆI DIO'!$N$4:$W$137,9,FALSE))</f>
        <v/>
      </c>
      <c r="C385" s="75" t="str">
        <f t="shared" si="32"/>
        <v/>
      </c>
      <c r="D385" s="34" t="str">
        <f t="shared" si="33"/>
        <v/>
      </c>
      <c r="E385" s="42"/>
      <c r="F385" s="78" t="str">
        <f t="shared" si="34"/>
        <v/>
      </c>
      <c r="G385" s="73"/>
      <c r="H385" s="73"/>
      <c r="I385" s="73"/>
      <c r="J385" s="255"/>
      <c r="K385" t="str">
        <f>IF(E385="","",'OPĆI DIO'!$C$1)</f>
        <v/>
      </c>
      <c r="L385" t="str">
        <f t="shared" si="30"/>
        <v/>
      </c>
      <c r="M385" t="str">
        <f t="shared" si="31"/>
        <v/>
      </c>
    </row>
    <row r="386" spans="1:13">
      <c r="A386" s="35" t="str">
        <f>IF(E386="","",VLOOKUP('OPĆI DIO'!$C$1,'OPĆI DIO'!$N$4:$W$137,10,FALSE))</f>
        <v/>
      </c>
      <c r="B386" s="35" t="str">
        <f>IF(E386="","",VLOOKUP('OPĆI DIO'!$C$1,'OPĆI DIO'!$N$4:$W$137,9,FALSE))</f>
        <v/>
      </c>
      <c r="C386" s="75" t="str">
        <f t="shared" si="32"/>
        <v/>
      </c>
      <c r="D386" s="34" t="str">
        <f t="shared" si="33"/>
        <v/>
      </c>
      <c r="E386" s="42"/>
      <c r="F386" s="78" t="str">
        <f t="shared" si="34"/>
        <v/>
      </c>
      <c r="G386" s="73"/>
      <c r="H386" s="73"/>
      <c r="I386" s="73"/>
      <c r="J386" s="255"/>
      <c r="K386" t="str">
        <f>IF(E386="","",'OPĆI DIO'!$C$1)</f>
        <v/>
      </c>
      <c r="L386" t="str">
        <f t="shared" si="30"/>
        <v/>
      </c>
      <c r="M386" t="str">
        <f t="shared" si="31"/>
        <v/>
      </c>
    </row>
    <row r="387" spans="1:13">
      <c r="A387" s="35" t="str">
        <f>IF(E387="","",VLOOKUP('OPĆI DIO'!$C$1,'OPĆI DIO'!$N$4:$W$137,10,FALSE))</f>
        <v/>
      </c>
      <c r="B387" s="35" t="str">
        <f>IF(E387="","",VLOOKUP('OPĆI DIO'!$C$1,'OPĆI DIO'!$N$4:$W$137,9,FALSE))</f>
        <v/>
      </c>
      <c r="C387" s="75" t="str">
        <f t="shared" si="32"/>
        <v/>
      </c>
      <c r="D387" s="34" t="str">
        <f t="shared" si="33"/>
        <v/>
      </c>
      <c r="E387" s="42"/>
      <c r="F387" s="78" t="str">
        <f t="shared" si="34"/>
        <v/>
      </c>
      <c r="G387" s="73"/>
      <c r="H387" s="73"/>
      <c r="I387" s="73"/>
      <c r="J387" s="255"/>
      <c r="K387" t="str">
        <f>IF(E387="","",'OPĆI DIO'!$C$1)</f>
        <v/>
      </c>
      <c r="L387" t="str">
        <f t="shared" si="30"/>
        <v/>
      </c>
      <c r="M387" t="str">
        <f t="shared" si="31"/>
        <v/>
      </c>
    </row>
    <row r="388" spans="1:13">
      <c r="A388" s="35" t="str">
        <f>IF(E388="","",VLOOKUP('OPĆI DIO'!$C$1,'OPĆI DIO'!$N$4:$W$137,10,FALSE))</f>
        <v/>
      </c>
      <c r="B388" s="35" t="str">
        <f>IF(E388="","",VLOOKUP('OPĆI DIO'!$C$1,'OPĆI DIO'!$N$4:$W$137,9,FALSE))</f>
        <v/>
      </c>
      <c r="C388" s="75" t="str">
        <f t="shared" si="32"/>
        <v/>
      </c>
      <c r="D388" s="34" t="str">
        <f t="shared" si="33"/>
        <v/>
      </c>
      <c r="E388" s="42"/>
      <c r="F388" s="78" t="str">
        <f t="shared" si="34"/>
        <v/>
      </c>
      <c r="G388" s="73"/>
      <c r="H388" s="73"/>
      <c r="I388" s="73"/>
      <c r="J388" s="255"/>
      <c r="K388" t="str">
        <f>IF(E388="","",'OPĆI DIO'!$C$1)</f>
        <v/>
      </c>
      <c r="L388" t="str">
        <f t="shared" ref="L388:L451" si="35">LEFT(E388,2)</f>
        <v/>
      </c>
      <c r="M388" t="str">
        <f t="shared" ref="M388:M451" si="36">LEFT(E388,3)</f>
        <v/>
      </c>
    </row>
    <row r="389" spans="1:13">
      <c r="A389" s="35" t="str">
        <f>IF(E389="","",VLOOKUP('OPĆI DIO'!$C$1,'OPĆI DIO'!$N$4:$W$137,10,FALSE))</f>
        <v/>
      </c>
      <c r="B389" s="35" t="str">
        <f>IF(E389="","",VLOOKUP('OPĆI DIO'!$C$1,'OPĆI DIO'!$N$4:$W$137,9,FALSE))</f>
        <v/>
      </c>
      <c r="C389" s="75" t="str">
        <f t="shared" si="32"/>
        <v/>
      </c>
      <c r="D389" s="34" t="str">
        <f t="shared" si="33"/>
        <v/>
      </c>
      <c r="E389" s="42"/>
      <c r="F389" s="78" t="str">
        <f t="shared" si="34"/>
        <v/>
      </c>
      <c r="G389" s="73"/>
      <c r="H389" s="73"/>
      <c r="I389" s="73"/>
      <c r="J389" s="255"/>
      <c r="K389" t="str">
        <f>IF(E389="","",'OPĆI DIO'!$C$1)</f>
        <v/>
      </c>
      <c r="L389" t="str">
        <f t="shared" si="35"/>
        <v/>
      </c>
      <c r="M389" t="str">
        <f t="shared" si="36"/>
        <v/>
      </c>
    </row>
    <row r="390" spans="1:13">
      <c r="A390" s="35" t="str">
        <f>IF(E390="","",VLOOKUP('OPĆI DIO'!$C$1,'OPĆI DIO'!$N$4:$W$137,10,FALSE))</f>
        <v/>
      </c>
      <c r="B390" s="35" t="str">
        <f>IF(E390="","",VLOOKUP('OPĆI DIO'!$C$1,'OPĆI DIO'!$N$4:$W$137,9,FALSE))</f>
        <v/>
      </c>
      <c r="C390" s="75" t="str">
        <f t="shared" ref="C390:C453" si="37">IFERROR(VLOOKUP(E390,$R$6:$U$113,3,FALSE),"")</f>
        <v/>
      </c>
      <c r="D390" s="34" t="str">
        <f t="shared" ref="D390:D453" si="38">IFERROR(VLOOKUP(E390,$R$6:$U$113,4,FALSE),"")</f>
        <v/>
      </c>
      <c r="E390" s="42"/>
      <c r="F390" s="78" t="str">
        <f t="shared" ref="F390:F453" si="39">IFERROR(VLOOKUP(E390,$R$6:$U$113,2,FALSE),"")</f>
        <v/>
      </c>
      <c r="G390" s="73"/>
      <c r="H390" s="73"/>
      <c r="I390" s="73"/>
      <c r="J390" s="255"/>
      <c r="K390" t="str">
        <f>IF(E390="","",'OPĆI DIO'!$C$1)</f>
        <v/>
      </c>
      <c r="L390" t="str">
        <f t="shared" si="35"/>
        <v/>
      </c>
      <c r="M390" t="str">
        <f t="shared" si="36"/>
        <v/>
      </c>
    </row>
    <row r="391" spans="1:13">
      <c r="A391" s="35" t="str">
        <f>IF(E391="","",VLOOKUP('OPĆI DIO'!$C$1,'OPĆI DIO'!$N$4:$W$137,10,FALSE))</f>
        <v/>
      </c>
      <c r="B391" s="35" t="str">
        <f>IF(E391="","",VLOOKUP('OPĆI DIO'!$C$1,'OPĆI DIO'!$N$4:$W$137,9,FALSE))</f>
        <v/>
      </c>
      <c r="C391" s="75" t="str">
        <f t="shared" si="37"/>
        <v/>
      </c>
      <c r="D391" s="34" t="str">
        <f t="shared" si="38"/>
        <v/>
      </c>
      <c r="E391" s="42"/>
      <c r="F391" s="78" t="str">
        <f t="shared" si="39"/>
        <v/>
      </c>
      <c r="G391" s="73"/>
      <c r="H391" s="73"/>
      <c r="I391" s="73"/>
      <c r="J391" s="255"/>
      <c r="K391" t="str">
        <f>IF(E391="","",'OPĆI DIO'!$C$1)</f>
        <v/>
      </c>
      <c r="L391" t="str">
        <f t="shared" si="35"/>
        <v/>
      </c>
      <c r="M391" t="str">
        <f t="shared" si="36"/>
        <v/>
      </c>
    </row>
    <row r="392" spans="1:13">
      <c r="A392" s="35" t="str">
        <f>IF(E392="","",VLOOKUP('OPĆI DIO'!$C$1,'OPĆI DIO'!$N$4:$W$137,10,FALSE))</f>
        <v/>
      </c>
      <c r="B392" s="35" t="str">
        <f>IF(E392="","",VLOOKUP('OPĆI DIO'!$C$1,'OPĆI DIO'!$N$4:$W$137,9,FALSE))</f>
        <v/>
      </c>
      <c r="C392" s="75" t="str">
        <f t="shared" si="37"/>
        <v/>
      </c>
      <c r="D392" s="34" t="str">
        <f t="shared" si="38"/>
        <v/>
      </c>
      <c r="E392" s="42"/>
      <c r="F392" s="78" t="str">
        <f t="shared" si="39"/>
        <v/>
      </c>
      <c r="G392" s="73"/>
      <c r="H392" s="73"/>
      <c r="I392" s="73"/>
      <c r="J392" s="255"/>
      <c r="K392" t="str">
        <f>IF(E392="","",'OPĆI DIO'!$C$1)</f>
        <v/>
      </c>
      <c r="L392" t="str">
        <f t="shared" si="35"/>
        <v/>
      </c>
      <c r="M392" t="str">
        <f t="shared" si="36"/>
        <v/>
      </c>
    </row>
    <row r="393" spans="1:13">
      <c r="A393" s="35" t="str">
        <f>IF(E393="","",VLOOKUP('OPĆI DIO'!$C$1,'OPĆI DIO'!$N$4:$W$137,10,FALSE))</f>
        <v/>
      </c>
      <c r="B393" s="35" t="str">
        <f>IF(E393="","",VLOOKUP('OPĆI DIO'!$C$1,'OPĆI DIO'!$N$4:$W$137,9,FALSE))</f>
        <v/>
      </c>
      <c r="C393" s="75" t="str">
        <f t="shared" si="37"/>
        <v/>
      </c>
      <c r="D393" s="34" t="str">
        <f t="shared" si="38"/>
        <v/>
      </c>
      <c r="E393" s="42"/>
      <c r="F393" s="78" t="str">
        <f t="shared" si="39"/>
        <v/>
      </c>
      <c r="G393" s="73"/>
      <c r="H393" s="73"/>
      <c r="I393" s="73"/>
      <c r="J393" s="255"/>
      <c r="K393" t="str">
        <f>IF(E393="","",'OPĆI DIO'!$C$1)</f>
        <v/>
      </c>
      <c r="L393" t="str">
        <f t="shared" si="35"/>
        <v/>
      </c>
      <c r="M393" t="str">
        <f t="shared" si="36"/>
        <v/>
      </c>
    </row>
    <row r="394" spans="1:13">
      <c r="A394" s="35" t="str">
        <f>IF(E394="","",VLOOKUP('OPĆI DIO'!$C$1,'OPĆI DIO'!$N$4:$W$137,10,FALSE))</f>
        <v/>
      </c>
      <c r="B394" s="35" t="str">
        <f>IF(E394="","",VLOOKUP('OPĆI DIO'!$C$1,'OPĆI DIO'!$N$4:$W$137,9,FALSE))</f>
        <v/>
      </c>
      <c r="C394" s="75" t="str">
        <f t="shared" si="37"/>
        <v/>
      </c>
      <c r="D394" s="34" t="str">
        <f t="shared" si="38"/>
        <v/>
      </c>
      <c r="E394" s="42"/>
      <c r="F394" s="78" t="str">
        <f t="shared" si="39"/>
        <v/>
      </c>
      <c r="G394" s="73"/>
      <c r="H394" s="73"/>
      <c r="I394" s="73"/>
      <c r="J394" s="255"/>
      <c r="K394" t="str">
        <f>IF(E394="","",'OPĆI DIO'!$C$1)</f>
        <v/>
      </c>
      <c r="L394" t="str">
        <f t="shared" si="35"/>
        <v/>
      </c>
      <c r="M394" t="str">
        <f t="shared" si="36"/>
        <v/>
      </c>
    </row>
    <row r="395" spans="1:13">
      <c r="A395" s="35" t="str">
        <f>IF(E395="","",VLOOKUP('OPĆI DIO'!$C$1,'OPĆI DIO'!$N$4:$W$137,10,FALSE))</f>
        <v/>
      </c>
      <c r="B395" s="35" t="str">
        <f>IF(E395="","",VLOOKUP('OPĆI DIO'!$C$1,'OPĆI DIO'!$N$4:$W$137,9,FALSE))</f>
        <v/>
      </c>
      <c r="C395" s="75" t="str">
        <f t="shared" si="37"/>
        <v/>
      </c>
      <c r="D395" s="34" t="str">
        <f t="shared" si="38"/>
        <v/>
      </c>
      <c r="E395" s="42"/>
      <c r="F395" s="78" t="str">
        <f t="shared" si="39"/>
        <v/>
      </c>
      <c r="G395" s="73"/>
      <c r="H395" s="73"/>
      <c r="I395" s="73"/>
      <c r="J395" s="255"/>
      <c r="K395" t="str">
        <f>IF(E395="","",'OPĆI DIO'!$C$1)</f>
        <v/>
      </c>
      <c r="L395" t="str">
        <f t="shared" si="35"/>
        <v/>
      </c>
      <c r="M395" t="str">
        <f t="shared" si="36"/>
        <v/>
      </c>
    </row>
    <row r="396" spans="1:13">
      <c r="A396" s="35" t="str">
        <f>IF(E396="","",VLOOKUP('OPĆI DIO'!$C$1,'OPĆI DIO'!$N$4:$W$137,10,FALSE))</f>
        <v/>
      </c>
      <c r="B396" s="35" t="str">
        <f>IF(E396="","",VLOOKUP('OPĆI DIO'!$C$1,'OPĆI DIO'!$N$4:$W$137,9,FALSE))</f>
        <v/>
      </c>
      <c r="C396" s="75" t="str">
        <f t="shared" si="37"/>
        <v/>
      </c>
      <c r="D396" s="34" t="str">
        <f t="shared" si="38"/>
        <v/>
      </c>
      <c r="E396" s="42"/>
      <c r="F396" s="78" t="str">
        <f t="shared" si="39"/>
        <v/>
      </c>
      <c r="G396" s="73"/>
      <c r="H396" s="73"/>
      <c r="I396" s="73"/>
      <c r="J396" s="255"/>
      <c r="K396" t="str">
        <f>IF(E396="","",'OPĆI DIO'!$C$1)</f>
        <v/>
      </c>
      <c r="L396" t="str">
        <f t="shared" si="35"/>
        <v/>
      </c>
      <c r="M396" t="str">
        <f t="shared" si="36"/>
        <v/>
      </c>
    </row>
    <row r="397" spans="1:13">
      <c r="A397" s="35" t="str">
        <f>IF(E397="","",VLOOKUP('OPĆI DIO'!$C$1,'OPĆI DIO'!$N$4:$W$137,10,FALSE))</f>
        <v/>
      </c>
      <c r="B397" s="35" t="str">
        <f>IF(E397="","",VLOOKUP('OPĆI DIO'!$C$1,'OPĆI DIO'!$N$4:$W$137,9,FALSE))</f>
        <v/>
      </c>
      <c r="C397" s="75" t="str">
        <f t="shared" si="37"/>
        <v/>
      </c>
      <c r="D397" s="34" t="str">
        <f t="shared" si="38"/>
        <v/>
      </c>
      <c r="E397" s="42"/>
      <c r="F397" s="78" t="str">
        <f t="shared" si="39"/>
        <v/>
      </c>
      <c r="G397" s="73"/>
      <c r="H397" s="73"/>
      <c r="I397" s="73"/>
      <c r="J397" s="255"/>
      <c r="K397" t="str">
        <f>IF(E397="","",'OPĆI DIO'!$C$1)</f>
        <v/>
      </c>
      <c r="L397" t="str">
        <f t="shared" si="35"/>
        <v/>
      </c>
      <c r="M397" t="str">
        <f t="shared" si="36"/>
        <v/>
      </c>
    </row>
    <row r="398" spans="1:13">
      <c r="A398" s="35" t="str">
        <f>IF(E398="","",VLOOKUP('OPĆI DIO'!$C$1,'OPĆI DIO'!$N$4:$W$137,10,FALSE))</f>
        <v/>
      </c>
      <c r="B398" s="35" t="str">
        <f>IF(E398="","",VLOOKUP('OPĆI DIO'!$C$1,'OPĆI DIO'!$N$4:$W$137,9,FALSE))</f>
        <v/>
      </c>
      <c r="C398" s="75" t="str">
        <f t="shared" si="37"/>
        <v/>
      </c>
      <c r="D398" s="34" t="str">
        <f t="shared" si="38"/>
        <v/>
      </c>
      <c r="E398" s="42"/>
      <c r="F398" s="78" t="str">
        <f t="shared" si="39"/>
        <v/>
      </c>
      <c r="G398" s="73"/>
      <c r="H398" s="73"/>
      <c r="I398" s="73"/>
      <c r="J398" s="255"/>
      <c r="K398" t="str">
        <f>IF(E398="","",'OPĆI DIO'!$C$1)</f>
        <v/>
      </c>
      <c r="L398" t="str">
        <f t="shared" si="35"/>
        <v/>
      </c>
      <c r="M398" t="str">
        <f t="shared" si="36"/>
        <v/>
      </c>
    </row>
    <row r="399" spans="1:13">
      <c r="A399" s="35" t="str">
        <f>IF(E399="","",VLOOKUP('OPĆI DIO'!$C$1,'OPĆI DIO'!$N$4:$W$137,10,FALSE))</f>
        <v/>
      </c>
      <c r="B399" s="35" t="str">
        <f>IF(E399="","",VLOOKUP('OPĆI DIO'!$C$1,'OPĆI DIO'!$N$4:$W$137,9,FALSE))</f>
        <v/>
      </c>
      <c r="C399" s="75" t="str">
        <f t="shared" si="37"/>
        <v/>
      </c>
      <c r="D399" s="34" t="str">
        <f t="shared" si="38"/>
        <v/>
      </c>
      <c r="E399" s="42"/>
      <c r="F399" s="78" t="str">
        <f t="shared" si="39"/>
        <v/>
      </c>
      <c r="G399" s="73"/>
      <c r="H399" s="73"/>
      <c r="I399" s="73"/>
      <c r="J399" s="255"/>
      <c r="K399" t="str">
        <f>IF(E399="","",'OPĆI DIO'!$C$1)</f>
        <v/>
      </c>
      <c r="L399" t="str">
        <f t="shared" si="35"/>
        <v/>
      </c>
      <c r="M399" t="str">
        <f t="shared" si="36"/>
        <v/>
      </c>
    </row>
    <row r="400" spans="1:13">
      <c r="A400" s="35" t="str">
        <f>IF(E400="","",VLOOKUP('OPĆI DIO'!$C$1,'OPĆI DIO'!$N$4:$W$137,10,FALSE))</f>
        <v/>
      </c>
      <c r="B400" s="35" t="str">
        <f>IF(E400="","",VLOOKUP('OPĆI DIO'!$C$1,'OPĆI DIO'!$N$4:$W$137,9,FALSE))</f>
        <v/>
      </c>
      <c r="C400" s="75" t="str">
        <f t="shared" si="37"/>
        <v/>
      </c>
      <c r="D400" s="34" t="str">
        <f t="shared" si="38"/>
        <v/>
      </c>
      <c r="E400" s="42"/>
      <c r="F400" s="78" t="str">
        <f t="shared" si="39"/>
        <v/>
      </c>
      <c r="G400" s="73"/>
      <c r="H400" s="73"/>
      <c r="I400" s="73"/>
      <c r="J400" s="255"/>
      <c r="K400" t="str">
        <f>IF(E400="","",'OPĆI DIO'!$C$1)</f>
        <v/>
      </c>
      <c r="L400" t="str">
        <f t="shared" si="35"/>
        <v/>
      </c>
      <c r="M400" t="str">
        <f t="shared" si="36"/>
        <v/>
      </c>
    </row>
    <row r="401" spans="1:13">
      <c r="A401" s="35" t="str">
        <f>IF(E401="","",VLOOKUP('OPĆI DIO'!$C$1,'OPĆI DIO'!$N$4:$W$137,10,FALSE))</f>
        <v/>
      </c>
      <c r="B401" s="35" t="str">
        <f>IF(E401="","",VLOOKUP('OPĆI DIO'!$C$1,'OPĆI DIO'!$N$4:$W$137,9,FALSE))</f>
        <v/>
      </c>
      <c r="C401" s="75" t="str">
        <f t="shared" si="37"/>
        <v/>
      </c>
      <c r="D401" s="34" t="str">
        <f t="shared" si="38"/>
        <v/>
      </c>
      <c r="E401" s="42"/>
      <c r="F401" s="78" t="str">
        <f t="shared" si="39"/>
        <v/>
      </c>
      <c r="G401" s="73"/>
      <c r="H401" s="73"/>
      <c r="I401" s="73"/>
      <c r="J401" s="255"/>
      <c r="K401" t="str">
        <f>IF(E401="","",'OPĆI DIO'!$C$1)</f>
        <v/>
      </c>
      <c r="L401" t="str">
        <f t="shared" si="35"/>
        <v/>
      </c>
      <c r="M401" t="str">
        <f t="shared" si="36"/>
        <v/>
      </c>
    </row>
    <row r="402" spans="1:13">
      <c r="A402" s="35" t="str">
        <f>IF(E402="","",VLOOKUP('OPĆI DIO'!$C$1,'OPĆI DIO'!$N$4:$W$137,10,FALSE))</f>
        <v/>
      </c>
      <c r="B402" s="35" t="str">
        <f>IF(E402="","",VLOOKUP('OPĆI DIO'!$C$1,'OPĆI DIO'!$N$4:$W$137,9,FALSE))</f>
        <v/>
      </c>
      <c r="C402" s="75" t="str">
        <f t="shared" si="37"/>
        <v/>
      </c>
      <c r="D402" s="34" t="str">
        <f t="shared" si="38"/>
        <v/>
      </c>
      <c r="E402" s="42"/>
      <c r="F402" s="78" t="str">
        <f t="shared" si="39"/>
        <v/>
      </c>
      <c r="G402" s="73"/>
      <c r="H402" s="73"/>
      <c r="I402" s="73"/>
      <c r="J402" s="255"/>
      <c r="K402" t="str">
        <f>IF(E402="","",'OPĆI DIO'!$C$1)</f>
        <v/>
      </c>
      <c r="L402" t="str">
        <f t="shared" si="35"/>
        <v/>
      </c>
      <c r="M402" t="str">
        <f t="shared" si="36"/>
        <v/>
      </c>
    </row>
    <row r="403" spans="1:13">
      <c r="A403" s="35" t="str">
        <f>IF(E403="","",VLOOKUP('OPĆI DIO'!$C$1,'OPĆI DIO'!$N$4:$W$137,10,FALSE))</f>
        <v/>
      </c>
      <c r="B403" s="35" t="str">
        <f>IF(E403="","",VLOOKUP('OPĆI DIO'!$C$1,'OPĆI DIO'!$N$4:$W$137,9,FALSE))</f>
        <v/>
      </c>
      <c r="C403" s="75" t="str">
        <f t="shared" si="37"/>
        <v/>
      </c>
      <c r="D403" s="34" t="str">
        <f t="shared" si="38"/>
        <v/>
      </c>
      <c r="E403" s="42"/>
      <c r="F403" s="78" t="str">
        <f t="shared" si="39"/>
        <v/>
      </c>
      <c r="G403" s="73"/>
      <c r="H403" s="73"/>
      <c r="I403" s="73"/>
      <c r="J403" s="255"/>
      <c r="K403" t="str">
        <f>IF(E403="","",'OPĆI DIO'!$C$1)</f>
        <v/>
      </c>
      <c r="L403" t="str">
        <f t="shared" si="35"/>
        <v/>
      </c>
      <c r="M403" t="str">
        <f t="shared" si="36"/>
        <v/>
      </c>
    </row>
    <row r="404" spans="1:13">
      <c r="A404" s="35" t="str">
        <f>IF(E404="","",VLOOKUP('OPĆI DIO'!$C$1,'OPĆI DIO'!$N$4:$W$137,10,FALSE))</f>
        <v/>
      </c>
      <c r="B404" s="35" t="str">
        <f>IF(E404="","",VLOOKUP('OPĆI DIO'!$C$1,'OPĆI DIO'!$N$4:$W$137,9,FALSE))</f>
        <v/>
      </c>
      <c r="C404" s="75" t="str">
        <f t="shared" si="37"/>
        <v/>
      </c>
      <c r="D404" s="34" t="str">
        <f t="shared" si="38"/>
        <v/>
      </c>
      <c r="E404" s="42"/>
      <c r="F404" s="78" t="str">
        <f t="shared" si="39"/>
        <v/>
      </c>
      <c r="G404" s="73"/>
      <c r="H404" s="73"/>
      <c r="I404" s="73"/>
      <c r="J404" s="255"/>
      <c r="K404" t="str">
        <f>IF(E404="","",'OPĆI DIO'!$C$1)</f>
        <v/>
      </c>
      <c r="L404" t="str">
        <f t="shared" si="35"/>
        <v/>
      </c>
      <c r="M404" t="str">
        <f t="shared" si="36"/>
        <v/>
      </c>
    </row>
    <row r="405" spans="1:13">
      <c r="A405" s="35" t="str">
        <f>IF(E405="","",VLOOKUP('OPĆI DIO'!$C$1,'OPĆI DIO'!$N$4:$W$137,10,FALSE))</f>
        <v/>
      </c>
      <c r="B405" s="35" t="str">
        <f>IF(E405="","",VLOOKUP('OPĆI DIO'!$C$1,'OPĆI DIO'!$N$4:$W$137,9,FALSE))</f>
        <v/>
      </c>
      <c r="C405" s="75" t="str">
        <f t="shared" si="37"/>
        <v/>
      </c>
      <c r="D405" s="34" t="str">
        <f t="shared" si="38"/>
        <v/>
      </c>
      <c r="E405" s="42"/>
      <c r="F405" s="78" t="str">
        <f t="shared" si="39"/>
        <v/>
      </c>
      <c r="G405" s="73"/>
      <c r="H405" s="73"/>
      <c r="I405" s="73"/>
      <c r="J405" s="255"/>
      <c r="K405" t="str">
        <f>IF(E405="","",'OPĆI DIO'!$C$1)</f>
        <v/>
      </c>
      <c r="L405" t="str">
        <f t="shared" si="35"/>
        <v/>
      </c>
      <c r="M405" t="str">
        <f t="shared" si="36"/>
        <v/>
      </c>
    </row>
    <row r="406" spans="1:13">
      <c r="A406" s="35" t="str">
        <f>IF(E406="","",VLOOKUP('OPĆI DIO'!$C$1,'OPĆI DIO'!$N$4:$W$137,10,FALSE))</f>
        <v/>
      </c>
      <c r="B406" s="35" t="str">
        <f>IF(E406="","",VLOOKUP('OPĆI DIO'!$C$1,'OPĆI DIO'!$N$4:$W$137,9,FALSE))</f>
        <v/>
      </c>
      <c r="C406" s="75" t="str">
        <f t="shared" si="37"/>
        <v/>
      </c>
      <c r="D406" s="34" t="str">
        <f t="shared" si="38"/>
        <v/>
      </c>
      <c r="E406" s="42"/>
      <c r="F406" s="78" t="str">
        <f t="shared" si="39"/>
        <v/>
      </c>
      <c r="G406" s="73"/>
      <c r="H406" s="73"/>
      <c r="I406" s="73"/>
      <c r="J406" s="255"/>
      <c r="K406" t="str">
        <f>IF(E406="","",'OPĆI DIO'!$C$1)</f>
        <v/>
      </c>
      <c r="L406" t="str">
        <f t="shared" si="35"/>
        <v/>
      </c>
      <c r="M406" t="str">
        <f t="shared" si="36"/>
        <v/>
      </c>
    </row>
    <row r="407" spans="1:13">
      <c r="A407" s="35" t="str">
        <f>IF(E407="","",VLOOKUP('OPĆI DIO'!$C$1,'OPĆI DIO'!$N$4:$W$137,10,FALSE))</f>
        <v/>
      </c>
      <c r="B407" s="35" t="str">
        <f>IF(E407="","",VLOOKUP('OPĆI DIO'!$C$1,'OPĆI DIO'!$N$4:$W$137,9,FALSE))</f>
        <v/>
      </c>
      <c r="C407" s="75" t="str">
        <f t="shared" si="37"/>
        <v/>
      </c>
      <c r="D407" s="34" t="str">
        <f t="shared" si="38"/>
        <v/>
      </c>
      <c r="E407" s="42"/>
      <c r="F407" s="78" t="str">
        <f t="shared" si="39"/>
        <v/>
      </c>
      <c r="G407" s="73"/>
      <c r="H407" s="73"/>
      <c r="I407" s="73"/>
      <c r="J407" s="255"/>
      <c r="K407" t="str">
        <f>IF(E407="","",'OPĆI DIO'!$C$1)</f>
        <v/>
      </c>
      <c r="L407" t="str">
        <f t="shared" si="35"/>
        <v/>
      </c>
      <c r="M407" t="str">
        <f t="shared" si="36"/>
        <v/>
      </c>
    </row>
    <row r="408" spans="1:13">
      <c r="A408" s="35" t="str">
        <f>IF(E408="","",VLOOKUP('OPĆI DIO'!$C$1,'OPĆI DIO'!$N$4:$W$137,10,FALSE))</f>
        <v/>
      </c>
      <c r="B408" s="35" t="str">
        <f>IF(E408="","",VLOOKUP('OPĆI DIO'!$C$1,'OPĆI DIO'!$N$4:$W$137,9,FALSE))</f>
        <v/>
      </c>
      <c r="C408" s="75" t="str">
        <f t="shared" si="37"/>
        <v/>
      </c>
      <c r="D408" s="34" t="str">
        <f t="shared" si="38"/>
        <v/>
      </c>
      <c r="E408" s="42"/>
      <c r="F408" s="78" t="str">
        <f t="shared" si="39"/>
        <v/>
      </c>
      <c r="G408" s="73"/>
      <c r="H408" s="73"/>
      <c r="I408" s="73"/>
      <c r="J408" s="255"/>
      <c r="K408" t="str">
        <f>IF(E408="","",'OPĆI DIO'!$C$1)</f>
        <v/>
      </c>
      <c r="L408" t="str">
        <f t="shared" si="35"/>
        <v/>
      </c>
      <c r="M408" t="str">
        <f t="shared" si="36"/>
        <v/>
      </c>
    </row>
    <row r="409" spans="1:13">
      <c r="A409" s="35" t="str">
        <f>IF(E409="","",VLOOKUP('OPĆI DIO'!$C$1,'OPĆI DIO'!$N$4:$W$137,10,FALSE))</f>
        <v/>
      </c>
      <c r="B409" s="35" t="str">
        <f>IF(E409="","",VLOOKUP('OPĆI DIO'!$C$1,'OPĆI DIO'!$N$4:$W$137,9,FALSE))</f>
        <v/>
      </c>
      <c r="C409" s="75" t="str">
        <f t="shared" si="37"/>
        <v/>
      </c>
      <c r="D409" s="34" t="str">
        <f t="shared" si="38"/>
        <v/>
      </c>
      <c r="E409" s="42"/>
      <c r="F409" s="78" t="str">
        <f t="shared" si="39"/>
        <v/>
      </c>
      <c r="G409" s="73"/>
      <c r="H409" s="73"/>
      <c r="I409" s="73"/>
      <c r="J409" s="255"/>
      <c r="K409" t="str">
        <f>IF(E409="","",'OPĆI DIO'!$C$1)</f>
        <v/>
      </c>
      <c r="L409" t="str">
        <f t="shared" si="35"/>
        <v/>
      </c>
      <c r="M409" t="str">
        <f t="shared" si="36"/>
        <v/>
      </c>
    </row>
    <row r="410" spans="1:13">
      <c r="A410" s="35" t="str">
        <f>IF(E410="","",VLOOKUP('OPĆI DIO'!$C$1,'OPĆI DIO'!$N$4:$W$137,10,FALSE))</f>
        <v/>
      </c>
      <c r="B410" s="35" t="str">
        <f>IF(E410="","",VLOOKUP('OPĆI DIO'!$C$1,'OPĆI DIO'!$N$4:$W$137,9,FALSE))</f>
        <v/>
      </c>
      <c r="C410" s="75" t="str">
        <f t="shared" si="37"/>
        <v/>
      </c>
      <c r="D410" s="34" t="str">
        <f t="shared" si="38"/>
        <v/>
      </c>
      <c r="E410" s="42"/>
      <c r="F410" s="78" t="str">
        <f t="shared" si="39"/>
        <v/>
      </c>
      <c r="G410" s="73"/>
      <c r="H410" s="73"/>
      <c r="I410" s="73"/>
      <c r="J410" s="255"/>
      <c r="K410" t="str">
        <f>IF(E410="","",'OPĆI DIO'!$C$1)</f>
        <v/>
      </c>
      <c r="L410" t="str">
        <f t="shared" si="35"/>
        <v/>
      </c>
      <c r="M410" t="str">
        <f t="shared" si="36"/>
        <v/>
      </c>
    </row>
    <row r="411" spans="1:13">
      <c r="A411" s="35" t="str">
        <f>IF(E411="","",VLOOKUP('OPĆI DIO'!$C$1,'OPĆI DIO'!$N$4:$W$137,10,FALSE))</f>
        <v/>
      </c>
      <c r="B411" s="35" t="str">
        <f>IF(E411="","",VLOOKUP('OPĆI DIO'!$C$1,'OPĆI DIO'!$N$4:$W$137,9,FALSE))</f>
        <v/>
      </c>
      <c r="C411" s="75" t="str">
        <f t="shared" si="37"/>
        <v/>
      </c>
      <c r="D411" s="34" t="str">
        <f t="shared" si="38"/>
        <v/>
      </c>
      <c r="E411" s="42"/>
      <c r="F411" s="78" t="str">
        <f t="shared" si="39"/>
        <v/>
      </c>
      <c r="G411" s="73"/>
      <c r="H411" s="73"/>
      <c r="I411" s="73"/>
      <c r="J411" s="255"/>
      <c r="K411" t="str">
        <f>IF(E411="","",'OPĆI DIO'!$C$1)</f>
        <v/>
      </c>
      <c r="L411" t="str">
        <f t="shared" si="35"/>
        <v/>
      </c>
      <c r="M411" t="str">
        <f t="shared" si="36"/>
        <v/>
      </c>
    </row>
    <row r="412" spans="1:13">
      <c r="A412" s="35" t="str">
        <f>IF(E412="","",VLOOKUP('OPĆI DIO'!$C$1,'OPĆI DIO'!$N$4:$W$137,10,FALSE))</f>
        <v/>
      </c>
      <c r="B412" s="35" t="str">
        <f>IF(E412="","",VLOOKUP('OPĆI DIO'!$C$1,'OPĆI DIO'!$N$4:$W$137,9,FALSE))</f>
        <v/>
      </c>
      <c r="C412" s="75" t="str">
        <f t="shared" si="37"/>
        <v/>
      </c>
      <c r="D412" s="34" t="str">
        <f t="shared" si="38"/>
        <v/>
      </c>
      <c r="E412" s="42"/>
      <c r="F412" s="78" t="str">
        <f t="shared" si="39"/>
        <v/>
      </c>
      <c r="G412" s="73"/>
      <c r="H412" s="73"/>
      <c r="I412" s="73"/>
      <c r="J412" s="255"/>
      <c r="K412" t="str">
        <f>IF(E412="","",'OPĆI DIO'!$C$1)</f>
        <v/>
      </c>
      <c r="L412" t="str">
        <f t="shared" si="35"/>
        <v/>
      </c>
      <c r="M412" t="str">
        <f t="shared" si="36"/>
        <v/>
      </c>
    </row>
    <row r="413" spans="1:13">
      <c r="A413" s="35" t="str">
        <f>IF(E413="","",VLOOKUP('OPĆI DIO'!$C$1,'OPĆI DIO'!$N$4:$W$137,10,FALSE))</f>
        <v/>
      </c>
      <c r="B413" s="35" t="str">
        <f>IF(E413="","",VLOOKUP('OPĆI DIO'!$C$1,'OPĆI DIO'!$N$4:$W$137,9,FALSE))</f>
        <v/>
      </c>
      <c r="C413" s="75" t="str">
        <f t="shared" si="37"/>
        <v/>
      </c>
      <c r="D413" s="34" t="str">
        <f t="shared" si="38"/>
        <v/>
      </c>
      <c r="E413" s="42"/>
      <c r="F413" s="78" t="str">
        <f t="shared" si="39"/>
        <v/>
      </c>
      <c r="G413" s="73"/>
      <c r="H413" s="73"/>
      <c r="I413" s="73"/>
      <c r="J413" s="255"/>
      <c r="K413" t="str">
        <f>IF(E413="","",'OPĆI DIO'!$C$1)</f>
        <v/>
      </c>
      <c r="L413" t="str">
        <f t="shared" si="35"/>
        <v/>
      </c>
      <c r="M413" t="str">
        <f t="shared" si="36"/>
        <v/>
      </c>
    </row>
    <row r="414" spans="1:13">
      <c r="A414" s="35" t="str">
        <f>IF(E414="","",VLOOKUP('OPĆI DIO'!$C$1,'OPĆI DIO'!$N$4:$W$137,10,FALSE))</f>
        <v/>
      </c>
      <c r="B414" s="35" t="str">
        <f>IF(E414="","",VLOOKUP('OPĆI DIO'!$C$1,'OPĆI DIO'!$N$4:$W$137,9,FALSE))</f>
        <v/>
      </c>
      <c r="C414" s="75" t="str">
        <f t="shared" si="37"/>
        <v/>
      </c>
      <c r="D414" s="34" t="str">
        <f t="shared" si="38"/>
        <v/>
      </c>
      <c r="E414" s="42"/>
      <c r="F414" s="78" t="str">
        <f t="shared" si="39"/>
        <v/>
      </c>
      <c r="G414" s="73"/>
      <c r="H414" s="73"/>
      <c r="I414" s="73"/>
      <c r="J414" s="255"/>
      <c r="K414" t="str">
        <f>IF(E414="","",'OPĆI DIO'!$C$1)</f>
        <v/>
      </c>
      <c r="L414" t="str">
        <f t="shared" si="35"/>
        <v/>
      </c>
      <c r="M414" t="str">
        <f t="shared" si="36"/>
        <v/>
      </c>
    </row>
    <row r="415" spans="1:13">
      <c r="A415" s="35" t="str">
        <f>IF(E415="","",VLOOKUP('OPĆI DIO'!$C$1,'OPĆI DIO'!$N$4:$W$137,10,FALSE))</f>
        <v/>
      </c>
      <c r="B415" s="35" t="str">
        <f>IF(E415="","",VLOOKUP('OPĆI DIO'!$C$1,'OPĆI DIO'!$N$4:$W$137,9,FALSE))</f>
        <v/>
      </c>
      <c r="C415" s="75" t="str">
        <f t="shared" si="37"/>
        <v/>
      </c>
      <c r="D415" s="34" t="str">
        <f t="shared" si="38"/>
        <v/>
      </c>
      <c r="E415" s="42"/>
      <c r="F415" s="78" t="str">
        <f t="shared" si="39"/>
        <v/>
      </c>
      <c r="G415" s="73"/>
      <c r="H415" s="73"/>
      <c r="I415" s="73"/>
      <c r="J415" s="255"/>
      <c r="K415" t="str">
        <f>IF(E415="","",'OPĆI DIO'!$C$1)</f>
        <v/>
      </c>
      <c r="L415" t="str">
        <f t="shared" si="35"/>
        <v/>
      </c>
      <c r="M415" t="str">
        <f t="shared" si="36"/>
        <v/>
      </c>
    </row>
    <row r="416" spans="1:13">
      <c r="A416" s="35" t="str">
        <f>IF(E416="","",VLOOKUP('OPĆI DIO'!$C$1,'OPĆI DIO'!$N$4:$W$137,10,FALSE))</f>
        <v/>
      </c>
      <c r="B416" s="35" t="str">
        <f>IF(E416="","",VLOOKUP('OPĆI DIO'!$C$1,'OPĆI DIO'!$N$4:$W$137,9,FALSE))</f>
        <v/>
      </c>
      <c r="C416" s="75" t="str">
        <f t="shared" si="37"/>
        <v/>
      </c>
      <c r="D416" s="34" t="str">
        <f t="shared" si="38"/>
        <v/>
      </c>
      <c r="E416" s="42"/>
      <c r="F416" s="78" t="str">
        <f t="shared" si="39"/>
        <v/>
      </c>
      <c r="G416" s="73"/>
      <c r="H416" s="73"/>
      <c r="I416" s="73"/>
      <c r="J416" s="255"/>
      <c r="K416" t="str">
        <f>IF(E416="","",'OPĆI DIO'!$C$1)</f>
        <v/>
      </c>
      <c r="L416" t="str">
        <f t="shared" si="35"/>
        <v/>
      </c>
      <c r="M416" t="str">
        <f t="shared" si="36"/>
        <v/>
      </c>
    </row>
    <row r="417" spans="1:13">
      <c r="A417" s="35" t="str">
        <f>IF(E417="","",VLOOKUP('OPĆI DIO'!$C$1,'OPĆI DIO'!$N$4:$W$137,10,FALSE))</f>
        <v/>
      </c>
      <c r="B417" s="35" t="str">
        <f>IF(E417="","",VLOOKUP('OPĆI DIO'!$C$1,'OPĆI DIO'!$N$4:$W$137,9,FALSE))</f>
        <v/>
      </c>
      <c r="C417" s="75" t="str">
        <f t="shared" si="37"/>
        <v/>
      </c>
      <c r="D417" s="34" t="str">
        <f t="shared" si="38"/>
        <v/>
      </c>
      <c r="E417" s="42"/>
      <c r="F417" s="78" t="str">
        <f t="shared" si="39"/>
        <v/>
      </c>
      <c r="G417" s="73"/>
      <c r="H417" s="73"/>
      <c r="I417" s="73"/>
      <c r="J417" s="255"/>
      <c r="K417" t="str">
        <f>IF(E417="","",'OPĆI DIO'!$C$1)</f>
        <v/>
      </c>
      <c r="L417" t="str">
        <f t="shared" si="35"/>
        <v/>
      </c>
      <c r="M417" t="str">
        <f t="shared" si="36"/>
        <v/>
      </c>
    </row>
    <row r="418" spans="1:13">
      <c r="A418" s="35" t="str">
        <f>IF(E418="","",VLOOKUP('OPĆI DIO'!$C$1,'OPĆI DIO'!$N$4:$W$137,10,FALSE))</f>
        <v/>
      </c>
      <c r="B418" s="35" t="str">
        <f>IF(E418="","",VLOOKUP('OPĆI DIO'!$C$1,'OPĆI DIO'!$N$4:$W$137,9,FALSE))</f>
        <v/>
      </c>
      <c r="C418" s="75" t="str">
        <f t="shared" si="37"/>
        <v/>
      </c>
      <c r="D418" s="34" t="str">
        <f t="shared" si="38"/>
        <v/>
      </c>
      <c r="E418" s="42"/>
      <c r="F418" s="78" t="str">
        <f t="shared" si="39"/>
        <v/>
      </c>
      <c r="G418" s="73"/>
      <c r="H418" s="73"/>
      <c r="I418" s="73"/>
      <c r="J418" s="255"/>
      <c r="K418" t="str">
        <f>IF(E418="","",'OPĆI DIO'!$C$1)</f>
        <v/>
      </c>
      <c r="L418" t="str">
        <f t="shared" si="35"/>
        <v/>
      </c>
      <c r="M418" t="str">
        <f t="shared" si="36"/>
        <v/>
      </c>
    </row>
    <row r="419" spans="1:13">
      <c r="A419" s="35" t="str">
        <f>IF(E419="","",VLOOKUP('OPĆI DIO'!$C$1,'OPĆI DIO'!$N$4:$W$137,10,FALSE))</f>
        <v/>
      </c>
      <c r="B419" s="35" t="str">
        <f>IF(E419="","",VLOOKUP('OPĆI DIO'!$C$1,'OPĆI DIO'!$N$4:$W$137,9,FALSE))</f>
        <v/>
      </c>
      <c r="C419" s="75" t="str">
        <f t="shared" si="37"/>
        <v/>
      </c>
      <c r="D419" s="34" t="str">
        <f t="shared" si="38"/>
        <v/>
      </c>
      <c r="E419" s="42"/>
      <c r="F419" s="78" t="str">
        <f t="shared" si="39"/>
        <v/>
      </c>
      <c r="G419" s="73"/>
      <c r="H419" s="73"/>
      <c r="I419" s="73"/>
      <c r="J419" s="255"/>
      <c r="K419" t="str">
        <f>IF(E419="","",'OPĆI DIO'!$C$1)</f>
        <v/>
      </c>
      <c r="L419" t="str">
        <f t="shared" si="35"/>
        <v/>
      </c>
      <c r="M419" t="str">
        <f t="shared" si="36"/>
        <v/>
      </c>
    </row>
    <row r="420" spans="1:13">
      <c r="A420" s="35" t="str">
        <f>IF(E420="","",VLOOKUP('OPĆI DIO'!$C$1,'OPĆI DIO'!$N$4:$W$137,10,FALSE))</f>
        <v/>
      </c>
      <c r="B420" s="35" t="str">
        <f>IF(E420="","",VLOOKUP('OPĆI DIO'!$C$1,'OPĆI DIO'!$N$4:$W$137,9,FALSE))</f>
        <v/>
      </c>
      <c r="C420" s="75" t="str">
        <f t="shared" si="37"/>
        <v/>
      </c>
      <c r="D420" s="34" t="str">
        <f t="shared" si="38"/>
        <v/>
      </c>
      <c r="E420" s="42"/>
      <c r="F420" s="78" t="str">
        <f t="shared" si="39"/>
        <v/>
      </c>
      <c r="G420" s="73"/>
      <c r="H420" s="73"/>
      <c r="I420" s="73"/>
      <c r="J420" s="255"/>
      <c r="K420" t="str">
        <f>IF(E420="","",'OPĆI DIO'!$C$1)</f>
        <v/>
      </c>
      <c r="L420" t="str">
        <f t="shared" si="35"/>
        <v/>
      </c>
      <c r="M420" t="str">
        <f t="shared" si="36"/>
        <v/>
      </c>
    </row>
    <row r="421" spans="1:13">
      <c r="A421" s="35" t="str">
        <f>IF(E421="","",VLOOKUP('OPĆI DIO'!$C$1,'OPĆI DIO'!$N$4:$W$137,10,FALSE))</f>
        <v/>
      </c>
      <c r="B421" s="35" t="str">
        <f>IF(E421="","",VLOOKUP('OPĆI DIO'!$C$1,'OPĆI DIO'!$N$4:$W$137,9,FALSE))</f>
        <v/>
      </c>
      <c r="C421" s="75" t="str">
        <f t="shared" si="37"/>
        <v/>
      </c>
      <c r="D421" s="34" t="str">
        <f t="shared" si="38"/>
        <v/>
      </c>
      <c r="E421" s="42"/>
      <c r="F421" s="78" t="str">
        <f t="shared" si="39"/>
        <v/>
      </c>
      <c r="G421" s="73"/>
      <c r="H421" s="73"/>
      <c r="I421" s="73"/>
      <c r="J421" s="255"/>
      <c r="K421" t="str">
        <f>IF(E421="","",'OPĆI DIO'!$C$1)</f>
        <v/>
      </c>
      <c r="L421" t="str">
        <f t="shared" si="35"/>
        <v/>
      </c>
      <c r="M421" t="str">
        <f t="shared" si="36"/>
        <v/>
      </c>
    </row>
    <row r="422" spans="1:13">
      <c r="A422" s="35" t="str">
        <f>IF(E422="","",VLOOKUP('OPĆI DIO'!$C$1,'OPĆI DIO'!$N$4:$W$137,10,FALSE))</f>
        <v/>
      </c>
      <c r="B422" s="35" t="str">
        <f>IF(E422="","",VLOOKUP('OPĆI DIO'!$C$1,'OPĆI DIO'!$N$4:$W$137,9,FALSE))</f>
        <v/>
      </c>
      <c r="C422" s="75" t="str">
        <f t="shared" si="37"/>
        <v/>
      </c>
      <c r="D422" s="34" t="str">
        <f t="shared" si="38"/>
        <v/>
      </c>
      <c r="E422" s="42"/>
      <c r="F422" s="78" t="str">
        <f t="shared" si="39"/>
        <v/>
      </c>
      <c r="G422" s="73"/>
      <c r="H422" s="73"/>
      <c r="I422" s="73"/>
      <c r="J422" s="255"/>
      <c r="K422" t="str">
        <f>IF(E422="","",'OPĆI DIO'!$C$1)</f>
        <v/>
      </c>
      <c r="L422" t="str">
        <f t="shared" si="35"/>
        <v/>
      </c>
      <c r="M422" t="str">
        <f t="shared" si="36"/>
        <v/>
      </c>
    </row>
    <row r="423" spans="1:13">
      <c r="A423" s="35" t="str">
        <f>IF(E423="","",VLOOKUP('OPĆI DIO'!$C$1,'OPĆI DIO'!$N$4:$W$137,10,FALSE))</f>
        <v/>
      </c>
      <c r="B423" s="35" t="str">
        <f>IF(E423="","",VLOOKUP('OPĆI DIO'!$C$1,'OPĆI DIO'!$N$4:$W$137,9,FALSE))</f>
        <v/>
      </c>
      <c r="C423" s="75" t="str">
        <f t="shared" si="37"/>
        <v/>
      </c>
      <c r="D423" s="34" t="str">
        <f t="shared" si="38"/>
        <v/>
      </c>
      <c r="E423" s="42"/>
      <c r="F423" s="78" t="str">
        <f t="shared" si="39"/>
        <v/>
      </c>
      <c r="G423" s="73"/>
      <c r="H423" s="73"/>
      <c r="I423" s="73"/>
      <c r="J423" s="255"/>
      <c r="K423" t="str">
        <f>IF(E423="","",'OPĆI DIO'!$C$1)</f>
        <v/>
      </c>
      <c r="L423" t="str">
        <f t="shared" si="35"/>
        <v/>
      </c>
      <c r="M423" t="str">
        <f t="shared" si="36"/>
        <v/>
      </c>
    </row>
    <row r="424" spans="1:13">
      <c r="A424" s="35" t="str">
        <f>IF(E424="","",VLOOKUP('OPĆI DIO'!$C$1,'OPĆI DIO'!$N$4:$W$137,10,FALSE))</f>
        <v/>
      </c>
      <c r="B424" s="35" t="str">
        <f>IF(E424="","",VLOOKUP('OPĆI DIO'!$C$1,'OPĆI DIO'!$N$4:$W$137,9,FALSE))</f>
        <v/>
      </c>
      <c r="C424" s="75" t="str">
        <f t="shared" si="37"/>
        <v/>
      </c>
      <c r="D424" s="34" t="str">
        <f t="shared" si="38"/>
        <v/>
      </c>
      <c r="E424" s="42"/>
      <c r="F424" s="78" t="str">
        <f t="shared" si="39"/>
        <v/>
      </c>
      <c r="G424" s="73"/>
      <c r="H424" s="73"/>
      <c r="I424" s="73"/>
      <c r="J424" s="255"/>
      <c r="K424" t="str">
        <f>IF(E424="","",'OPĆI DIO'!$C$1)</f>
        <v/>
      </c>
      <c r="L424" t="str">
        <f t="shared" si="35"/>
        <v/>
      </c>
      <c r="M424" t="str">
        <f t="shared" si="36"/>
        <v/>
      </c>
    </row>
    <row r="425" spans="1:13">
      <c r="A425" s="35" t="str">
        <f>IF(E425="","",VLOOKUP('OPĆI DIO'!$C$1,'OPĆI DIO'!$N$4:$W$137,10,FALSE))</f>
        <v/>
      </c>
      <c r="B425" s="35" t="str">
        <f>IF(E425="","",VLOOKUP('OPĆI DIO'!$C$1,'OPĆI DIO'!$N$4:$W$137,9,FALSE))</f>
        <v/>
      </c>
      <c r="C425" s="75" t="str">
        <f t="shared" si="37"/>
        <v/>
      </c>
      <c r="D425" s="34" t="str">
        <f t="shared" si="38"/>
        <v/>
      </c>
      <c r="E425" s="42"/>
      <c r="F425" s="78" t="str">
        <f t="shared" si="39"/>
        <v/>
      </c>
      <c r="G425" s="73"/>
      <c r="H425" s="73"/>
      <c r="I425" s="73"/>
      <c r="J425" s="255"/>
      <c r="K425" t="str">
        <f>IF(E425="","",'OPĆI DIO'!$C$1)</f>
        <v/>
      </c>
      <c r="L425" t="str">
        <f t="shared" si="35"/>
        <v/>
      </c>
      <c r="M425" t="str">
        <f t="shared" si="36"/>
        <v/>
      </c>
    </row>
    <row r="426" spans="1:13">
      <c r="A426" s="35" t="str">
        <f>IF(E426="","",VLOOKUP('OPĆI DIO'!$C$1,'OPĆI DIO'!$N$4:$W$137,10,FALSE))</f>
        <v/>
      </c>
      <c r="B426" s="35" t="str">
        <f>IF(E426="","",VLOOKUP('OPĆI DIO'!$C$1,'OPĆI DIO'!$N$4:$W$137,9,FALSE))</f>
        <v/>
      </c>
      <c r="C426" s="75" t="str">
        <f t="shared" si="37"/>
        <v/>
      </c>
      <c r="D426" s="34" t="str">
        <f t="shared" si="38"/>
        <v/>
      </c>
      <c r="E426" s="42"/>
      <c r="F426" s="78" t="str">
        <f t="shared" si="39"/>
        <v/>
      </c>
      <c r="G426" s="73"/>
      <c r="H426" s="73"/>
      <c r="I426" s="73"/>
      <c r="J426" s="255"/>
      <c r="K426" t="str">
        <f>IF(E426="","",'OPĆI DIO'!$C$1)</f>
        <v/>
      </c>
      <c r="L426" t="str">
        <f t="shared" si="35"/>
        <v/>
      </c>
      <c r="M426" t="str">
        <f t="shared" si="36"/>
        <v/>
      </c>
    </row>
    <row r="427" spans="1:13">
      <c r="A427" s="35" t="str">
        <f>IF(E427="","",VLOOKUP('OPĆI DIO'!$C$1,'OPĆI DIO'!$N$4:$W$137,10,FALSE))</f>
        <v/>
      </c>
      <c r="B427" s="35" t="str">
        <f>IF(E427="","",VLOOKUP('OPĆI DIO'!$C$1,'OPĆI DIO'!$N$4:$W$137,9,FALSE))</f>
        <v/>
      </c>
      <c r="C427" s="75" t="str">
        <f t="shared" si="37"/>
        <v/>
      </c>
      <c r="D427" s="34" t="str">
        <f t="shared" si="38"/>
        <v/>
      </c>
      <c r="E427" s="42"/>
      <c r="F427" s="78" t="str">
        <f t="shared" si="39"/>
        <v/>
      </c>
      <c r="G427" s="73"/>
      <c r="H427" s="73"/>
      <c r="I427" s="73"/>
      <c r="J427" s="255"/>
      <c r="K427" t="str">
        <f>IF(E427="","",'OPĆI DIO'!$C$1)</f>
        <v/>
      </c>
      <c r="L427" t="str">
        <f t="shared" si="35"/>
        <v/>
      </c>
      <c r="M427" t="str">
        <f t="shared" si="36"/>
        <v/>
      </c>
    </row>
    <row r="428" spans="1:13">
      <c r="A428" s="35" t="str">
        <f>IF(E428="","",VLOOKUP('OPĆI DIO'!$C$1,'OPĆI DIO'!$N$4:$W$137,10,FALSE))</f>
        <v/>
      </c>
      <c r="B428" s="35" t="str">
        <f>IF(E428="","",VLOOKUP('OPĆI DIO'!$C$1,'OPĆI DIO'!$N$4:$W$137,9,FALSE))</f>
        <v/>
      </c>
      <c r="C428" s="75" t="str">
        <f t="shared" si="37"/>
        <v/>
      </c>
      <c r="D428" s="34" t="str">
        <f t="shared" si="38"/>
        <v/>
      </c>
      <c r="E428" s="42"/>
      <c r="F428" s="78" t="str">
        <f t="shared" si="39"/>
        <v/>
      </c>
      <c r="G428" s="73"/>
      <c r="H428" s="73"/>
      <c r="I428" s="73"/>
      <c r="J428" s="255"/>
      <c r="K428" t="str">
        <f>IF(E428="","",'OPĆI DIO'!$C$1)</f>
        <v/>
      </c>
      <c r="L428" t="str">
        <f t="shared" si="35"/>
        <v/>
      </c>
      <c r="M428" t="str">
        <f t="shared" si="36"/>
        <v/>
      </c>
    </row>
    <row r="429" spans="1:13">
      <c r="A429" s="35" t="str">
        <f>IF(E429="","",VLOOKUP('OPĆI DIO'!$C$1,'OPĆI DIO'!$N$4:$W$137,10,FALSE))</f>
        <v/>
      </c>
      <c r="B429" s="35" t="str">
        <f>IF(E429="","",VLOOKUP('OPĆI DIO'!$C$1,'OPĆI DIO'!$N$4:$W$137,9,FALSE))</f>
        <v/>
      </c>
      <c r="C429" s="75" t="str">
        <f t="shared" si="37"/>
        <v/>
      </c>
      <c r="D429" s="34" t="str">
        <f t="shared" si="38"/>
        <v/>
      </c>
      <c r="E429" s="42"/>
      <c r="F429" s="78" t="str">
        <f t="shared" si="39"/>
        <v/>
      </c>
      <c r="G429" s="73"/>
      <c r="H429" s="73"/>
      <c r="I429" s="73"/>
      <c r="J429" s="255"/>
      <c r="K429" t="str">
        <f>IF(E429="","",'OPĆI DIO'!$C$1)</f>
        <v/>
      </c>
      <c r="L429" t="str">
        <f t="shared" si="35"/>
        <v/>
      </c>
      <c r="M429" t="str">
        <f t="shared" si="36"/>
        <v/>
      </c>
    </row>
    <row r="430" spans="1:13">
      <c r="A430" s="35" t="str">
        <f>IF(E430="","",VLOOKUP('OPĆI DIO'!$C$1,'OPĆI DIO'!$N$4:$W$137,10,FALSE))</f>
        <v/>
      </c>
      <c r="B430" s="35" t="str">
        <f>IF(E430="","",VLOOKUP('OPĆI DIO'!$C$1,'OPĆI DIO'!$N$4:$W$137,9,FALSE))</f>
        <v/>
      </c>
      <c r="C430" s="75" t="str">
        <f t="shared" si="37"/>
        <v/>
      </c>
      <c r="D430" s="34" t="str">
        <f t="shared" si="38"/>
        <v/>
      </c>
      <c r="E430" s="42"/>
      <c r="F430" s="78" t="str">
        <f t="shared" si="39"/>
        <v/>
      </c>
      <c r="G430" s="73"/>
      <c r="H430" s="73"/>
      <c r="I430" s="73"/>
      <c r="J430" s="255"/>
      <c r="K430" t="str">
        <f>IF(E430="","",'OPĆI DIO'!$C$1)</f>
        <v/>
      </c>
      <c r="L430" t="str">
        <f t="shared" si="35"/>
        <v/>
      </c>
      <c r="M430" t="str">
        <f t="shared" si="36"/>
        <v/>
      </c>
    </row>
    <row r="431" spans="1:13">
      <c r="A431" s="35" t="str">
        <f>IF(E431="","",VLOOKUP('OPĆI DIO'!$C$1,'OPĆI DIO'!$N$4:$W$137,10,FALSE))</f>
        <v/>
      </c>
      <c r="B431" s="35" t="str">
        <f>IF(E431="","",VLOOKUP('OPĆI DIO'!$C$1,'OPĆI DIO'!$N$4:$W$137,9,FALSE))</f>
        <v/>
      </c>
      <c r="C431" s="75" t="str">
        <f t="shared" si="37"/>
        <v/>
      </c>
      <c r="D431" s="34" t="str">
        <f t="shared" si="38"/>
        <v/>
      </c>
      <c r="E431" s="42"/>
      <c r="F431" s="78" t="str">
        <f t="shared" si="39"/>
        <v/>
      </c>
      <c r="G431" s="73"/>
      <c r="H431" s="73"/>
      <c r="I431" s="73"/>
      <c r="J431" s="255"/>
      <c r="K431" t="str">
        <f>IF(E431="","",'OPĆI DIO'!$C$1)</f>
        <v/>
      </c>
      <c r="L431" t="str">
        <f t="shared" si="35"/>
        <v/>
      </c>
      <c r="M431" t="str">
        <f t="shared" si="36"/>
        <v/>
      </c>
    </row>
    <row r="432" spans="1:13">
      <c r="A432" s="35" t="str">
        <f>IF(E432="","",VLOOKUP('OPĆI DIO'!$C$1,'OPĆI DIO'!$N$4:$W$137,10,FALSE))</f>
        <v/>
      </c>
      <c r="B432" s="35" t="str">
        <f>IF(E432="","",VLOOKUP('OPĆI DIO'!$C$1,'OPĆI DIO'!$N$4:$W$137,9,FALSE))</f>
        <v/>
      </c>
      <c r="C432" s="75" t="str">
        <f t="shared" si="37"/>
        <v/>
      </c>
      <c r="D432" s="34" t="str">
        <f t="shared" si="38"/>
        <v/>
      </c>
      <c r="E432" s="42"/>
      <c r="F432" s="78" t="str">
        <f t="shared" si="39"/>
        <v/>
      </c>
      <c r="G432" s="73"/>
      <c r="H432" s="73"/>
      <c r="I432" s="73"/>
      <c r="J432" s="255"/>
      <c r="K432" t="str">
        <f>IF(E432="","",'OPĆI DIO'!$C$1)</f>
        <v/>
      </c>
      <c r="L432" t="str">
        <f t="shared" si="35"/>
        <v/>
      </c>
      <c r="M432" t="str">
        <f t="shared" si="36"/>
        <v/>
      </c>
    </row>
    <row r="433" spans="1:13">
      <c r="A433" s="35" t="str">
        <f>IF(E433="","",VLOOKUP('OPĆI DIO'!$C$1,'OPĆI DIO'!$N$4:$W$137,10,FALSE))</f>
        <v/>
      </c>
      <c r="B433" s="35" t="str">
        <f>IF(E433="","",VLOOKUP('OPĆI DIO'!$C$1,'OPĆI DIO'!$N$4:$W$137,9,FALSE))</f>
        <v/>
      </c>
      <c r="C433" s="75" t="str">
        <f t="shared" si="37"/>
        <v/>
      </c>
      <c r="D433" s="34" t="str">
        <f t="shared" si="38"/>
        <v/>
      </c>
      <c r="E433" s="42"/>
      <c r="F433" s="78" t="str">
        <f t="shared" si="39"/>
        <v/>
      </c>
      <c r="G433" s="73"/>
      <c r="H433" s="73"/>
      <c r="I433" s="73"/>
      <c r="J433" s="255"/>
      <c r="K433" t="str">
        <f>IF(E433="","",'OPĆI DIO'!$C$1)</f>
        <v/>
      </c>
      <c r="L433" t="str">
        <f t="shared" si="35"/>
        <v/>
      </c>
      <c r="M433" t="str">
        <f t="shared" si="36"/>
        <v/>
      </c>
    </row>
    <row r="434" spans="1:13">
      <c r="A434" s="35" t="str">
        <f>IF(E434="","",VLOOKUP('OPĆI DIO'!$C$1,'OPĆI DIO'!$N$4:$W$137,10,FALSE))</f>
        <v/>
      </c>
      <c r="B434" s="35" t="str">
        <f>IF(E434="","",VLOOKUP('OPĆI DIO'!$C$1,'OPĆI DIO'!$N$4:$W$137,9,FALSE))</f>
        <v/>
      </c>
      <c r="C434" s="75" t="str">
        <f t="shared" si="37"/>
        <v/>
      </c>
      <c r="D434" s="34" t="str">
        <f t="shared" si="38"/>
        <v/>
      </c>
      <c r="E434" s="42"/>
      <c r="F434" s="78" t="str">
        <f t="shared" si="39"/>
        <v/>
      </c>
      <c r="G434" s="73"/>
      <c r="H434" s="73"/>
      <c r="I434" s="73"/>
      <c r="J434" s="255"/>
      <c r="K434" t="str">
        <f>IF(E434="","",'OPĆI DIO'!$C$1)</f>
        <v/>
      </c>
      <c r="L434" t="str">
        <f t="shared" si="35"/>
        <v/>
      </c>
      <c r="M434" t="str">
        <f t="shared" si="36"/>
        <v/>
      </c>
    </row>
    <row r="435" spans="1:13">
      <c r="A435" s="35" t="str">
        <f>IF(E435="","",VLOOKUP('OPĆI DIO'!$C$1,'OPĆI DIO'!$N$4:$W$137,10,FALSE))</f>
        <v/>
      </c>
      <c r="B435" s="35" t="str">
        <f>IF(E435="","",VLOOKUP('OPĆI DIO'!$C$1,'OPĆI DIO'!$N$4:$W$137,9,FALSE))</f>
        <v/>
      </c>
      <c r="C435" s="75" t="str">
        <f t="shared" si="37"/>
        <v/>
      </c>
      <c r="D435" s="34" t="str">
        <f t="shared" si="38"/>
        <v/>
      </c>
      <c r="E435" s="42"/>
      <c r="F435" s="78" t="str">
        <f t="shared" si="39"/>
        <v/>
      </c>
      <c r="G435" s="73"/>
      <c r="H435" s="73"/>
      <c r="I435" s="73"/>
      <c r="J435" s="255"/>
      <c r="K435" t="str">
        <f>IF(E435="","",'OPĆI DIO'!$C$1)</f>
        <v/>
      </c>
      <c r="L435" t="str">
        <f t="shared" si="35"/>
        <v/>
      </c>
      <c r="M435" t="str">
        <f t="shared" si="36"/>
        <v/>
      </c>
    </row>
    <row r="436" spans="1:13">
      <c r="A436" s="35" t="str">
        <f>IF(E436="","",VLOOKUP('OPĆI DIO'!$C$1,'OPĆI DIO'!$N$4:$W$137,10,FALSE))</f>
        <v/>
      </c>
      <c r="B436" s="35" t="str">
        <f>IF(E436="","",VLOOKUP('OPĆI DIO'!$C$1,'OPĆI DIO'!$N$4:$W$137,9,FALSE))</f>
        <v/>
      </c>
      <c r="C436" s="75" t="str">
        <f t="shared" si="37"/>
        <v/>
      </c>
      <c r="D436" s="34" t="str">
        <f t="shared" si="38"/>
        <v/>
      </c>
      <c r="E436" s="42"/>
      <c r="F436" s="78" t="str">
        <f t="shared" si="39"/>
        <v/>
      </c>
      <c r="G436" s="73"/>
      <c r="H436" s="73"/>
      <c r="I436" s="73"/>
      <c r="J436" s="255"/>
      <c r="K436" t="str">
        <f>IF(E436="","",'OPĆI DIO'!$C$1)</f>
        <v/>
      </c>
      <c r="L436" t="str">
        <f t="shared" si="35"/>
        <v/>
      </c>
      <c r="M436" t="str">
        <f t="shared" si="36"/>
        <v/>
      </c>
    </row>
    <row r="437" spans="1:13">
      <c r="A437" s="35" t="str">
        <f>IF(E437="","",VLOOKUP('OPĆI DIO'!$C$1,'OPĆI DIO'!$N$4:$W$137,10,FALSE))</f>
        <v/>
      </c>
      <c r="B437" s="35" t="str">
        <f>IF(E437="","",VLOOKUP('OPĆI DIO'!$C$1,'OPĆI DIO'!$N$4:$W$137,9,FALSE))</f>
        <v/>
      </c>
      <c r="C437" s="75" t="str">
        <f t="shared" si="37"/>
        <v/>
      </c>
      <c r="D437" s="34" t="str">
        <f t="shared" si="38"/>
        <v/>
      </c>
      <c r="E437" s="42"/>
      <c r="F437" s="78" t="str">
        <f t="shared" si="39"/>
        <v/>
      </c>
      <c r="G437" s="73"/>
      <c r="H437" s="73"/>
      <c r="I437" s="73"/>
      <c r="J437" s="255"/>
      <c r="K437" t="str">
        <f>IF(E437="","",'OPĆI DIO'!$C$1)</f>
        <v/>
      </c>
      <c r="L437" t="str">
        <f t="shared" si="35"/>
        <v/>
      </c>
      <c r="M437" t="str">
        <f t="shared" si="36"/>
        <v/>
      </c>
    </row>
    <row r="438" spans="1:13">
      <c r="A438" s="35" t="str">
        <f>IF(E438="","",VLOOKUP('OPĆI DIO'!$C$1,'OPĆI DIO'!$N$4:$W$137,10,FALSE))</f>
        <v/>
      </c>
      <c r="B438" s="35" t="str">
        <f>IF(E438="","",VLOOKUP('OPĆI DIO'!$C$1,'OPĆI DIO'!$N$4:$W$137,9,FALSE))</f>
        <v/>
      </c>
      <c r="C438" s="75" t="str">
        <f t="shared" si="37"/>
        <v/>
      </c>
      <c r="D438" s="34" t="str">
        <f t="shared" si="38"/>
        <v/>
      </c>
      <c r="E438" s="42"/>
      <c r="F438" s="78" t="str">
        <f t="shared" si="39"/>
        <v/>
      </c>
      <c r="G438" s="73"/>
      <c r="H438" s="73"/>
      <c r="I438" s="73"/>
      <c r="J438" s="255"/>
      <c r="K438" t="str">
        <f>IF(E438="","",'OPĆI DIO'!$C$1)</f>
        <v/>
      </c>
      <c r="L438" t="str">
        <f t="shared" si="35"/>
        <v/>
      </c>
      <c r="M438" t="str">
        <f t="shared" si="36"/>
        <v/>
      </c>
    </row>
    <row r="439" spans="1:13">
      <c r="A439" s="35" t="str">
        <f>IF(E439="","",VLOOKUP('OPĆI DIO'!$C$1,'OPĆI DIO'!$N$4:$W$137,10,FALSE))</f>
        <v/>
      </c>
      <c r="B439" s="35" t="str">
        <f>IF(E439="","",VLOOKUP('OPĆI DIO'!$C$1,'OPĆI DIO'!$N$4:$W$137,9,FALSE))</f>
        <v/>
      </c>
      <c r="C439" s="75" t="str">
        <f t="shared" si="37"/>
        <v/>
      </c>
      <c r="D439" s="34" t="str">
        <f t="shared" si="38"/>
        <v/>
      </c>
      <c r="E439" s="42"/>
      <c r="F439" s="78" t="str">
        <f t="shared" si="39"/>
        <v/>
      </c>
      <c r="G439" s="73"/>
      <c r="H439" s="73"/>
      <c r="I439" s="73"/>
      <c r="J439" s="255"/>
      <c r="K439" t="str">
        <f>IF(E439="","",'OPĆI DIO'!$C$1)</f>
        <v/>
      </c>
      <c r="L439" t="str">
        <f t="shared" si="35"/>
        <v/>
      </c>
      <c r="M439" t="str">
        <f t="shared" si="36"/>
        <v/>
      </c>
    </row>
    <row r="440" spans="1:13">
      <c r="A440" s="35" t="str">
        <f>IF(E440="","",VLOOKUP('OPĆI DIO'!$C$1,'OPĆI DIO'!$N$4:$W$137,10,FALSE))</f>
        <v/>
      </c>
      <c r="B440" s="35" t="str">
        <f>IF(E440="","",VLOOKUP('OPĆI DIO'!$C$1,'OPĆI DIO'!$N$4:$W$137,9,FALSE))</f>
        <v/>
      </c>
      <c r="C440" s="75" t="str">
        <f t="shared" si="37"/>
        <v/>
      </c>
      <c r="D440" s="34" t="str">
        <f t="shared" si="38"/>
        <v/>
      </c>
      <c r="E440" s="42"/>
      <c r="F440" s="78" t="str">
        <f t="shared" si="39"/>
        <v/>
      </c>
      <c r="G440" s="73"/>
      <c r="H440" s="73"/>
      <c r="I440" s="73"/>
      <c r="J440" s="255"/>
      <c r="K440" t="str">
        <f>IF(E440="","",'OPĆI DIO'!$C$1)</f>
        <v/>
      </c>
      <c r="L440" t="str">
        <f t="shared" si="35"/>
        <v/>
      </c>
      <c r="M440" t="str">
        <f t="shared" si="36"/>
        <v/>
      </c>
    </row>
    <row r="441" spans="1:13">
      <c r="A441" s="35" t="str">
        <f>IF(E441="","",VLOOKUP('OPĆI DIO'!$C$1,'OPĆI DIO'!$N$4:$W$137,10,FALSE))</f>
        <v/>
      </c>
      <c r="B441" s="35" t="str">
        <f>IF(E441="","",VLOOKUP('OPĆI DIO'!$C$1,'OPĆI DIO'!$N$4:$W$137,9,FALSE))</f>
        <v/>
      </c>
      <c r="C441" s="75" t="str">
        <f t="shared" si="37"/>
        <v/>
      </c>
      <c r="D441" s="34" t="str">
        <f t="shared" si="38"/>
        <v/>
      </c>
      <c r="E441" s="42"/>
      <c r="F441" s="78" t="str">
        <f t="shared" si="39"/>
        <v/>
      </c>
      <c r="G441" s="73"/>
      <c r="H441" s="73"/>
      <c r="I441" s="73"/>
      <c r="J441" s="255"/>
      <c r="K441" t="str">
        <f>IF(E441="","",'OPĆI DIO'!$C$1)</f>
        <v/>
      </c>
      <c r="L441" t="str">
        <f t="shared" si="35"/>
        <v/>
      </c>
      <c r="M441" t="str">
        <f t="shared" si="36"/>
        <v/>
      </c>
    </row>
    <row r="442" spans="1:13">
      <c r="A442" s="35" t="str">
        <f>IF(E442="","",VLOOKUP('OPĆI DIO'!$C$1,'OPĆI DIO'!$N$4:$W$137,10,FALSE))</f>
        <v/>
      </c>
      <c r="B442" s="35" t="str">
        <f>IF(E442="","",VLOOKUP('OPĆI DIO'!$C$1,'OPĆI DIO'!$N$4:$W$137,9,FALSE))</f>
        <v/>
      </c>
      <c r="C442" s="75" t="str">
        <f t="shared" si="37"/>
        <v/>
      </c>
      <c r="D442" s="34" t="str">
        <f t="shared" si="38"/>
        <v/>
      </c>
      <c r="E442" s="42"/>
      <c r="F442" s="78" t="str">
        <f t="shared" si="39"/>
        <v/>
      </c>
      <c r="G442" s="73"/>
      <c r="H442" s="73"/>
      <c r="I442" s="73"/>
      <c r="J442" s="255"/>
      <c r="K442" t="str">
        <f>IF(E442="","",'OPĆI DIO'!$C$1)</f>
        <v/>
      </c>
      <c r="L442" t="str">
        <f t="shared" si="35"/>
        <v/>
      </c>
      <c r="M442" t="str">
        <f t="shared" si="36"/>
        <v/>
      </c>
    </row>
    <row r="443" spans="1:13">
      <c r="A443" s="35" t="str">
        <f>IF(E443="","",VLOOKUP('OPĆI DIO'!$C$1,'OPĆI DIO'!$N$4:$W$137,10,FALSE))</f>
        <v/>
      </c>
      <c r="B443" s="35" t="str">
        <f>IF(E443="","",VLOOKUP('OPĆI DIO'!$C$1,'OPĆI DIO'!$N$4:$W$137,9,FALSE))</f>
        <v/>
      </c>
      <c r="C443" s="75" t="str">
        <f t="shared" si="37"/>
        <v/>
      </c>
      <c r="D443" s="34" t="str">
        <f t="shared" si="38"/>
        <v/>
      </c>
      <c r="E443" s="42"/>
      <c r="F443" s="78" t="str">
        <f t="shared" si="39"/>
        <v/>
      </c>
      <c r="G443" s="73"/>
      <c r="H443" s="73"/>
      <c r="I443" s="73"/>
      <c r="J443" s="255"/>
      <c r="K443" t="str">
        <f>IF(E443="","",'OPĆI DIO'!$C$1)</f>
        <v/>
      </c>
      <c r="L443" t="str">
        <f t="shared" si="35"/>
        <v/>
      </c>
      <c r="M443" t="str">
        <f t="shared" si="36"/>
        <v/>
      </c>
    </row>
    <row r="444" spans="1:13">
      <c r="A444" s="35" t="str">
        <f>IF(E444="","",VLOOKUP('OPĆI DIO'!$C$1,'OPĆI DIO'!$N$4:$W$137,10,FALSE))</f>
        <v/>
      </c>
      <c r="B444" s="35" t="str">
        <f>IF(E444="","",VLOOKUP('OPĆI DIO'!$C$1,'OPĆI DIO'!$N$4:$W$137,9,FALSE))</f>
        <v/>
      </c>
      <c r="C444" s="75" t="str">
        <f t="shared" si="37"/>
        <v/>
      </c>
      <c r="D444" s="34" t="str">
        <f t="shared" si="38"/>
        <v/>
      </c>
      <c r="E444" s="42"/>
      <c r="F444" s="78" t="str">
        <f t="shared" si="39"/>
        <v/>
      </c>
      <c r="G444" s="73"/>
      <c r="H444" s="73"/>
      <c r="I444" s="73"/>
      <c r="J444" s="255"/>
      <c r="K444" t="str">
        <f>IF(E444="","",'OPĆI DIO'!$C$1)</f>
        <v/>
      </c>
      <c r="L444" t="str">
        <f t="shared" si="35"/>
        <v/>
      </c>
      <c r="M444" t="str">
        <f t="shared" si="36"/>
        <v/>
      </c>
    </row>
    <row r="445" spans="1:13">
      <c r="A445" s="35" t="str">
        <f>IF(E445="","",VLOOKUP('OPĆI DIO'!$C$1,'OPĆI DIO'!$N$4:$W$137,10,FALSE))</f>
        <v/>
      </c>
      <c r="B445" s="35" t="str">
        <f>IF(E445="","",VLOOKUP('OPĆI DIO'!$C$1,'OPĆI DIO'!$N$4:$W$137,9,FALSE))</f>
        <v/>
      </c>
      <c r="C445" s="75" t="str">
        <f t="shared" si="37"/>
        <v/>
      </c>
      <c r="D445" s="34" t="str">
        <f t="shared" si="38"/>
        <v/>
      </c>
      <c r="E445" s="42"/>
      <c r="F445" s="78" t="str">
        <f t="shared" si="39"/>
        <v/>
      </c>
      <c r="G445" s="73"/>
      <c r="H445" s="73"/>
      <c r="I445" s="73"/>
      <c r="J445" s="255"/>
      <c r="K445" t="str">
        <f>IF(E445="","",'OPĆI DIO'!$C$1)</f>
        <v/>
      </c>
      <c r="L445" t="str">
        <f t="shared" si="35"/>
        <v/>
      </c>
      <c r="M445" t="str">
        <f t="shared" si="36"/>
        <v/>
      </c>
    </row>
    <row r="446" spans="1:13">
      <c r="A446" s="35" t="str">
        <f>IF(E446="","",VLOOKUP('OPĆI DIO'!$C$1,'OPĆI DIO'!$N$4:$W$137,10,FALSE))</f>
        <v/>
      </c>
      <c r="B446" s="35" t="str">
        <f>IF(E446="","",VLOOKUP('OPĆI DIO'!$C$1,'OPĆI DIO'!$N$4:$W$137,9,FALSE))</f>
        <v/>
      </c>
      <c r="C446" s="75" t="str">
        <f t="shared" si="37"/>
        <v/>
      </c>
      <c r="D446" s="34" t="str">
        <f t="shared" si="38"/>
        <v/>
      </c>
      <c r="E446" s="42"/>
      <c r="F446" s="78" t="str">
        <f t="shared" si="39"/>
        <v/>
      </c>
      <c r="G446" s="73"/>
      <c r="H446" s="73"/>
      <c r="I446" s="73"/>
      <c r="J446" s="255"/>
      <c r="K446" t="str">
        <f>IF(E446="","",'OPĆI DIO'!$C$1)</f>
        <v/>
      </c>
      <c r="L446" t="str">
        <f t="shared" si="35"/>
        <v/>
      </c>
      <c r="M446" t="str">
        <f t="shared" si="36"/>
        <v/>
      </c>
    </row>
    <row r="447" spans="1:13">
      <c r="A447" s="35" t="str">
        <f>IF(E447="","",VLOOKUP('OPĆI DIO'!$C$1,'OPĆI DIO'!$N$4:$W$137,10,FALSE))</f>
        <v/>
      </c>
      <c r="B447" s="35" t="str">
        <f>IF(E447="","",VLOOKUP('OPĆI DIO'!$C$1,'OPĆI DIO'!$N$4:$W$137,9,FALSE))</f>
        <v/>
      </c>
      <c r="C447" s="75" t="str">
        <f t="shared" si="37"/>
        <v/>
      </c>
      <c r="D447" s="34" t="str">
        <f t="shared" si="38"/>
        <v/>
      </c>
      <c r="E447" s="42"/>
      <c r="F447" s="78" t="str">
        <f t="shared" si="39"/>
        <v/>
      </c>
      <c r="G447" s="73"/>
      <c r="H447" s="73"/>
      <c r="I447" s="73"/>
      <c r="J447" s="255"/>
      <c r="K447" t="str">
        <f>IF(E447="","",'OPĆI DIO'!$C$1)</f>
        <v/>
      </c>
      <c r="L447" t="str">
        <f t="shared" si="35"/>
        <v/>
      </c>
      <c r="M447" t="str">
        <f t="shared" si="36"/>
        <v/>
      </c>
    </row>
    <row r="448" spans="1:13">
      <c r="A448" s="35" t="str">
        <f>IF(E448="","",VLOOKUP('OPĆI DIO'!$C$1,'OPĆI DIO'!$N$4:$W$137,10,FALSE))</f>
        <v/>
      </c>
      <c r="B448" s="35" t="str">
        <f>IF(E448="","",VLOOKUP('OPĆI DIO'!$C$1,'OPĆI DIO'!$N$4:$W$137,9,FALSE))</f>
        <v/>
      </c>
      <c r="C448" s="75" t="str">
        <f t="shared" si="37"/>
        <v/>
      </c>
      <c r="D448" s="34" t="str">
        <f t="shared" si="38"/>
        <v/>
      </c>
      <c r="E448" s="42"/>
      <c r="F448" s="78" t="str">
        <f t="shared" si="39"/>
        <v/>
      </c>
      <c r="G448" s="73"/>
      <c r="H448" s="73"/>
      <c r="I448" s="73"/>
      <c r="J448" s="255"/>
      <c r="K448" t="str">
        <f>IF(E448="","",'OPĆI DIO'!$C$1)</f>
        <v/>
      </c>
      <c r="L448" t="str">
        <f t="shared" si="35"/>
        <v/>
      </c>
      <c r="M448" t="str">
        <f t="shared" si="36"/>
        <v/>
      </c>
    </row>
    <row r="449" spans="1:13">
      <c r="A449" s="35" t="str">
        <f>IF(E449="","",VLOOKUP('OPĆI DIO'!$C$1,'OPĆI DIO'!$N$4:$W$137,10,FALSE))</f>
        <v/>
      </c>
      <c r="B449" s="35" t="str">
        <f>IF(E449="","",VLOOKUP('OPĆI DIO'!$C$1,'OPĆI DIO'!$N$4:$W$137,9,FALSE))</f>
        <v/>
      </c>
      <c r="C449" s="75" t="str">
        <f t="shared" si="37"/>
        <v/>
      </c>
      <c r="D449" s="34" t="str">
        <f t="shared" si="38"/>
        <v/>
      </c>
      <c r="E449" s="42"/>
      <c r="F449" s="78" t="str">
        <f t="shared" si="39"/>
        <v/>
      </c>
      <c r="G449" s="73"/>
      <c r="H449" s="73"/>
      <c r="I449" s="73"/>
      <c r="J449" s="255"/>
      <c r="K449" t="str">
        <f>IF(E449="","",'OPĆI DIO'!$C$1)</f>
        <v/>
      </c>
      <c r="L449" t="str">
        <f t="shared" si="35"/>
        <v/>
      </c>
      <c r="M449" t="str">
        <f t="shared" si="36"/>
        <v/>
      </c>
    </row>
    <row r="450" spans="1:13">
      <c r="A450" s="35" t="str">
        <f>IF(E450="","",VLOOKUP('OPĆI DIO'!$C$1,'OPĆI DIO'!$N$4:$W$137,10,FALSE))</f>
        <v/>
      </c>
      <c r="B450" s="35" t="str">
        <f>IF(E450="","",VLOOKUP('OPĆI DIO'!$C$1,'OPĆI DIO'!$N$4:$W$137,9,FALSE))</f>
        <v/>
      </c>
      <c r="C450" s="75" t="str">
        <f t="shared" si="37"/>
        <v/>
      </c>
      <c r="D450" s="34" t="str">
        <f t="shared" si="38"/>
        <v/>
      </c>
      <c r="E450" s="42"/>
      <c r="F450" s="78" t="str">
        <f t="shared" si="39"/>
        <v/>
      </c>
      <c r="G450" s="73"/>
      <c r="H450" s="73"/>
      <c r="I450" s="73"/>
      <c r="J450" s="255"/>
      <c r="K450" t="str">
        <f>IF(E450="","",'OPĆI DIO'!$C$1)</f>
        <v/>
      </c>
      <c r="L450" t="str">
        <f t="shared" si="35"/>
        <v/>
      </c>
      <c r="M450" t="str">
        <f t="shared" si="36"/>
        <v/>
      </c>
    </row>
    <row r="451" spans="1:13">
      <c r="A451" s="35" t="str">
        <f>IF(E451="","",VLOOKUP('OPĆI DIO'!$C$1,'OPĆI DIO'!$N$4:$W$137,10,FALSE))</f>
        <v/>
      </c>
      <c r="B451" s="35" t="str">
        <f>IF(E451="","",VLOOKUP('OPĆI DIO'!$C$1,'OPĆI DIO'!$N$4:$W$137,9,FALSE))</f>
        <v/>
      </c>
      <c r="C451" s="75" t="str">
        <f t="shared" si="37"/>
        <v/>
      </c>
      <c r="D451" s="34" t="str">
        <f t="shared" si="38"/>
        <v/>
      </c>
      <c r="E451" s="42"/>
      <c r="F451" s="78" t="str">
        <f t="shared" si="39"/>
        <v/>
      </c>
      <c r="G451" s="73"/>
      <c r="H451" s="73"/>
      <c r="I451" s="73"/>
      <c r="J451" s="255"/>
      <c r="K451" t="str">
        <f>IF(E451="","",'OPĆI DIO'!$C$1)</f>
        <v/>
      </c>
      <c r="L451" t="str">
        <f t="shared" si="35"/>
        <v/>
      </c>
      <c r="M451" t="str">
        <f t="shared" si="36"/>
        <v/>
      </c>
    </row>
    <row r="452" spans="1:13">
      <c r="A452" s="35" t="str">
        <f>IF(E452="","",VLOOKUP('OPĆI DIO'!$C$1,'OPĆI DIO'!$N$4:$W$137,10,FALSE))</f>
        <v/>
      </c>
      <c r="B452" s="35" t="str">
        <f>IF(E452="","",VLOOKUP('OPĆI DIO'!$C$1,'OPĆI DIO'!$N$4:$W$137,9,FALSE))</f>
        <v/>
      </c>
      <c r="C452" s="75" t="str">
        <f t="shared" si="37"/>
        <v/>
      </c>
      <c r="D452" s="34" t="str">
        <f t="shared" si="38"/>
        <v/>
      </c>
      <c r="E452" s="42"/>
      <c r="F452" s="78" t="str">
        <f t="shared" si="39"/>
        <v/>
      </c>
      <c r="G452" s="73"/>
      <c r="H452" s="73"/>
      <c r="I452" s="73"/>
      <c r="J452" s="255"/>
      <c r="K452" t="str">
        <f>IF(E452="","",'OPĆI DIO'!$C$1)</f>
        <v/>
      </c>
      <c r="L452" t="str">
        <f t="shared" ref="L452:L501" si="40">LEFT(E452,2)</f>
        <v/>
      </c>
      <c r="M452" t="str">
        <f t="shared" ref="M452:M501" si="41">LEFT(E452,3)</f>
        <v/>
      </c>
    </row>
    <row r="453" spans="1:13">
      <c r="A453" s="35" t="str">
        <f>IF(E453="","",VLOOKUP('OPĆI DIO'!$C$1,'OPĆI DIO'!$N$4:$W$137,10,FALSE))</f>
        <v/>
      </c>
      <c r="B453" s="35" t="str">
        <f>IF(E453="","",VLOOKUP('OPĆI DIO'!$C$1,'OPĆI DIO'!$N$4:$W$137,9,FALSE))</f>
        <v/>
      </c>
      <c r="C453" s="75" t="str">
        <f t="shared" si="37"/>
        <v/>
      </c>
      <c r="D453" s="34" t="str">
        <f t="shared" si="38"/>
        <v/>
      </c>
      <c r="E453" s="42"/>
      <c r="F453" s="78" t="str">
        <f t="shared" si="39"/>
        <v/>
      </c>
      <c r="G453" s="73"/>
      <c r="H453" s="73"/>
      <c r="I453" s="73"/>
      <c r="J453" s="255"/>
      <c r="K453" t="str">
        <f>IF(E453="","",'OPĆI DIO'!$C$1)</f>
        <v/>
      </c>
      <c r="L453" t="str">
        <f t="shared" si="40"/>
        <v/>
      </c>
      <c r="M453" t="str">
        <f t="shared" si="41"/>
        <v/>
      </c>
    </row>
    <row r="454" spans="1:13">
      <c r="A454" s="35" t="str">
        <f>IF(E454="","",VLOOKUP('OPĆI DIO'!$C$1,'OPĆI DIO'!$N$4:$W$137,10,FALSE))</f>
        <v/>
      </c>
      <c r="B454" s="35" t="str">
        <f>IF(E454="","",VLOOKUP('OPĆI DIO'!$C$1,'OPĆI DIO'!$N$4:$W$137,9,FALSE))</f>
        <v/>
      </c>
      <c r="C454" s="75" t="str">
        <f t="shared" ref="C454:C501" si="42">IFERROR(VLOOKUP(E454,$R$6:$U$113,3,FALSE),"")</f>
        <v/>
      </c>
      <c r="D454" s="34" t="str">
        <f t="shared" ref="D454:D501" si="43">IFERROR(VLOOKUP(E454,$R$6:$U$113,4,FALSE),"")</f>
        <v/>
      </c>
      <c r="E454" s="42"/>
      <c r="F454" s="78" t="str">
        <f t="shared" ref="F454:F501" si="44">IFERROR(VLOOKUP(E454,$R$6:$U$113,2,FALSE),"")</f>
        <v/>
      </c>
      <c r="G454" s="73"/>
      <c r="H454" s="73"/>
      <c r="I454" s="73"/>
      <c r="J454" s="255"/>
      <c r="K454" t="str">
        <f>IF(E454="","",'OPĆI DIO'!$C$1)</f>
        <v/>
      </c>
      <c r="L454" t="str">
        <f t="shared" si="40"/>
        <v/>
      </c>
      <c r="M454" t="str">
        <f t="shared" si="41"/>
        <v/>
      </c>
    </row>
    <row r="455" spans="1:13">
      <c r="A455" s="35" t="str">
        <f>IF(E455="","",VLOOKUP('OPĆI DIO'!$C$1,'OPĆI DIO'!$N$4:$W$137,10,FALSE))</f>
        <v/>
      </c>
      <c r="B455" s="35" t="str">
        <f>IF(E455="","",VLOOKUP('OPĆI DIO'!$C$1,'OPĆI DIO'!$N$4:$W$137,9,FALSE))</f>
        <v/>
      </c>
      <c r="C455" s="75" t="str">
        <f t="shared" si="42"/>
        <v/>
      </c>
      <c r="D455" s="34" t="str">
        <f t="shared" si="43"/>
        <v/>
      </c>
      <c r="E455" s="42"/>
      <c r="F455" s="78" t="str">
        <f t="shared" si="44"/>
        <v/>
      </c>
      <c r="G455" s="73"/>
      <c r="H455" s="73"/>
      <c r="I455" s="73"/>
      <c r="J455" s="255"/>
      <c r="K455" t="str">
        <f>IF(E455="","",'OPĆI DIO'!$C$1)</f>
        <v/>
      </c>
      <c r="L455" t="str">
        <f t="shared" si="40"/>
        <v/>
      </c>
      <c r="M455" t="str">
        <f t="shared" si="41"/>
        <v/>
      </c>
    </row>
    <row r="456" spans="1:13">
      <c r="A456" s="35" t="str">
        <f>IF(E456="","",VLOOKUP('OPĆI DIO'!$C$1,'OPĆI DIO'!$N$4:$W$137,10,FALSE))</f>
        <v/>
      </c>
      <c r="B456" s="35" t="str">
        <f>IF(E456="","",VLOOKUP('OPĆI DIO'!$C$1,'OPĆI DIO'!$N$4:$W$137,9,FALSE))</f>
        <v/>
      </c>
      <c r="C456" s="75" t="str">
        <f t="shared" si="42"/>
        <v/>
      </c>
      <c r="D456" s="34" t="str">
        <f t="shared" si="43"/>
        <v/>
      </c>
      <c r="E456" s="42"/>
      <c r="F456" s="78" t="str">
        <f t="shared" si="44"/>
        <v/>
      </c>
      <c r="G456" s="73"/>
      <c r="H456" s="73"/>
      <c r="I456" s="73"/>
      <c r="J456" s="255"/>
      <c r="K456" t="str">
        <f>IF(E456="","",'OPĆI DIO'!$C$1)</f>
        <v/>
      </c>
      <c r="L456" t="str">
        <f t="shared" si="40"/>
        <v/>
      </c>
      <c r="M456" t="str">
        <f t="shared" si="41"/>
        <v/>
      </c>
    </row>
    <row r="457" spans="1:13">
      <c r="A457" s="35" t="str">
        <f>IF(E457="","",VLOOKUP('OPĆI DIO'!$C$1,'OPĆI DIO'!$N$4:$W$137,10,FALSE))</f>
        <v/>
      </c>
      <c r="B457" s="35" t="str">
        <f>IF(E457="","",VLOOKUP('OPĆI DIO'!$C$1,'OPĆI DIO'!$N$4:$W$137,9,FALSE))</f>
        <v/>
      </c>
      <c r="C457" s="75" t="str">
        <f t="shared" si="42"/>
        <v/>
      </c>
      <c r="D457" s="34" t="str">
        <f t="shared" si="43"/>
        <v/>
      </c>
      <c r="E457" s="42"/>
      <c r="F457" s="78" t="str">
        <f t="shared" si="44"/>
        <v/>
      </c>
      <c r="G457" s="73"/>
      <c r="H457" s="73"/>
      <c r="I457" s="73"/>
      <c r="J457" s="255"/>
      <c r="K457" t="str">
        <f>IF(E457="","",'OPĆI DIO'!$C$1)</f>
        <v/>
      </c>
      <c r="L457" t="str">
        <f t="shared" si="40"/>
        <v/>
      </c>
      <c r="M457" t="str">
        <f t="shared" si="41"/>
        <v/>
      </c>
    </row>
    <row r="458" spans="1:13">
      <c r="A458" s="35" t="str">
        <f>IF(E458="","",VLOOKUP('OPĆI DIO'!$C$1,'OPĆI DIO'!$N$4:$W$137,10,FALSE))</f>
        <v/>
      </c>
      <c r="B458" s="35" t="str">
        <f>IF(E458="","",VLOOKUP('OPĆI DIO'!$C$1,'OPĆI DIO'!$N$4:$W$137,9,FALSE))</f>
        <v/>
      </c>
      <c r="C458" s="75" t="str">
        <f t="shared" si="42"/>
        <v/>
      </c>
      <c r="D458" s="34" t="str">
        <f t="shared" si="43"/>
        <v/>
      </c>
      <c r="E458" s="42"/>
      <c r="F458" s="78" t="str">
        <f t="shared" si="44"/>
        <v/>
      </c>
      <c r="G458" s="73"/>
      <c r="H458" s="73"/>
      <c r="I458" s="73"/>
      <c r="J458" s="255"/>
      <c r="K458" t="str">
        <f>IF(E458="","",'OPĆI DIO'!$C$1)</f>
        <v/>
      </c>
      <c r="L458" t="str">
        <f t="shared" si="40"/>
        <v/>
      </c>
      <c r="M458" t="str">
        <f t="shared" si="41"/>
        <v/>
      </c>
    </row>
    <row r="459" spans="1:13">
      <c r="A459" s="35" t="str">
        <f>IF(E459="","",VLOOKUP('OPĆI DIO'!$C$1,'OPĆI DIO'!$N$4:$W$137,10,FALSE))</f>
        <v/>
      </c>
      <c r="B459" s="35" t="str">
        <f>IF(E459="","",VLOOKUP('OPĆI DIO'!$C$1,'OPĆI DIO'!$N$4:$W$137,9,FALSE))</f>
        <v/>
      </c>
      <c r="C459" s="75" t="str">
        <f t="shared" si="42"/>
        <v/>
      </c>
      <c r="D459" s="34" t="str">
        <f t="shared" si="43"/>
        <v/>
      </c>
      <c r="E459" s="42"/>
      <c r="F459" s="78" t="str">
        <f t="shared" si="44"/>
        <v/>
      </c>
      <c r="G459" s="73"/>
      <c r="H459" s="73"/>
      <c r="I459" s="73"/>
      <c r="J459" s="255"/>
      <c r="K459" t="str">
        <f>IF(E459="","",'OPĆI DIO'!$C$1)</f>
        <v/>
      </c>
      <c r="L459" t="str">
        <f t="shared" si="40"/>
        <v/>
      </c>
      <c r="M459" t="str">
        <f t="shared" si="41"/>
        <v/>
      </c>
    </row>
    <row r="460" spans="1:13">
      <c r="A460" s="35" t="str">
        <f>IF(E460="","",VLOOKUP('OPĆI DIO'!$C$1,'OPĆI DIO'!$N$4:$W$137,10,FALSE))</f>
        <v/>
      </c>
      <c r="B460" s="35" t="str">
        <f>IF(E460="","",VLOOKUP('OPĆI DIO'!$C$1,'OPĆI DIO'!$N$4:$W$137,9,FALSE))</f>
        <v/>
      </c>
      <c r="C460" s="75" t="str">
        <f t="shared" si="42"/>
        <v/>
      </c>
      <c r="D460" s="34" t="str">
        <f t="shared" si="43"/>
        <v/>
      </c>
      <c r="E460" s="42"/>
      <c r="F460" s="78" t="str">
        <f t="shared" si="44"/>
        <v/>
      </c>
      <c r="G460" s="73"/>
      <c r="H460" s="73"/>
      <c r="I460" s="73"/>
      <c r="J460" s="255"/>
      <c r="K460" t="str">
        <f>IF(E460="","",'OPĆI DIO'!$C$1)</f>
        <v/>
      </c>
      <c r="L460" t="str">
        <f t="shared" si="40"/>
        <v/>
      </c>
      <c r="M460" t="str">
        <f t="shared" si="41"/>
        <v/>
      </c>
    </row>
    <row r="461" spans="1:13">
      <c r="A461" s="35" t="str">
        <f>IF(E461="","",VLOOKUP('OPĆI DIO'!$C$1,'OPĆI DIO'!$N$4:$W$137,10,FALSE))</f>
        <v/>
      </c>
      <c r="B461" s="35" t="str">
        <f>IF(E461="","",VLOOKUP('OPĆI DIO'!$C$1,'OPĆI DIO'!$N$4:$W$137,9,FALSE))</f>
        <v/>
      </c>
      <c r="C461" s="75" t="str">
        <f t="shared" si="42"/>
        <v/>
      </c>
      <c r="D461" s="34" t="str">
        <f t="shared" si="43"/>
        <v/>
      </c>
      <c r="E461" s="42"/>
      <c r="F461" s="78" t="str">
        <f t="shared" si="44"/>
        <v/>
      </c>
      <c r="G461" s="73"/>
      <c r="H461" s="73"/>
      <c r="I461" s="73"/>
      <c r="J461" s="255"/>
      <c r="K461" t="str">
        <f>IF(E461="","",'OPĆI DIO'!$C$1)</f>
        <v/>
      </c>
      <c r="L461" t="str">
        <f t="shared" si="40"/>
        <v/>
      </c>
      <c r="M461" t="str">
        <f t="shared" si="41"/>
        <v/>
      </c>
    </row>
    <row r="462" spans="1:13">
      <c r="A462" s="35" t="str">
        <f>IF(E462="","",VLOOKUP('OPĆI DIO'!$C$1,'OPĆI DIO'!$N$4:$W$137,10,FALSE))</f>
        <v/>
      </c>
      <c r="B462" s="35" t="str">
        <f>IF(E462="","",VLOOKUP('OPĆI DIO'!$C$1,'OPĆI DIO'!$N$4:$W$137,9,FALSE))</f>
        <v/>
      </c>
      <c r="C462" s="75" t="str">
        <f t="shared" si="42"/>
        <v/>
      </c>
      <c r="D462" s="34" t="str">
        <f t="shared" si="43"/>
        <v/>
      </c>
      <c r="E462" s="42"/>
      <c r="F462" s="78" t="str">
        <f t="shared" si="44"/>
        <v/>
      </c>
      <c r="G462" s="73"/>
      <c r="H462" s="73"/>
      <c r="I462" s="73"/>
      <c r="J462" s="255"/>
      <c r="K462" t="str">
        <f>IF(E462="","",'OPĆI DIO'!$C$1)</f>
        <v/>
      </c>
      <c r="L462" t="str">
        <f t="shared" si="40"/>
        <v/>
      </c>
      <c r="M462" t="str">
        <f t="shared" si="41"/>
        <v/>
      </c>
    </row>
    <row r="463" spans="1:13">
      <c r="A463" s="35" t="str">
        <f>IF(E463="","",VLOOKUP('OPĆI DIO'!$C$1,'OPĆI DIO'!$N$4:$W$137,10,FALSE))</f>
        <v/>
      </c>
      <c r="B463" s="35" t="str">
        <f>IF(E463="","",VLOOKUP('OPĆI DIO'!$C$1,'OPĆI DIO'!$N$4:$W$137,9,FALSE))</f>
        <v/>
      </c>
      <c r="C463" s="75" t="str">
        <f t="shared" si="42"/>
        <v/>
      </c>
      <c r="D463" s="34" t="str">
        <f t="shared" si="43"/>
        <v/>
      </c>
      <c r="E463" s="42"/>
      <c r="F463" s="78" t="str">
        <f t="shared" si="44"/>
        <v/>
      </c>
      <c r="G463" s="73"/>
      <c r="H463" s="73"/>
      <c r="I463" s="73"/>
      <c r="J463" s="255"/>
      <c r="K463" t="str">
        <f>IF(E463="","",'OPĆI DIO'!$C$1)</f>
        <v/>
      </c>
      <c r="L463" t="str">
        <f t="shared" si="40"/>
        <v/>
      </c>
      <c r="M463" t="str">
        <f t="shared" si="41"/>
        <v/>
      </c>
    </row>
    <row r="464" spans="1:13">
      <c r="A464" s="35" t="str">
        <f>IF(E464="","",VLOOKUP('OPĆI DIO'!$C$1,'OPĆI DIO'!$N$4:$W$137,10,FALSE))</f>
        <v/>
      </c>
      <c r="B464" s="35" t="str">
        <f>IF(E464="","",VLOOKUP('OPĆI DIO'!$C$1,'OPĆI DIO'!$N$4:$W$137,9,FALSE))</f>
        <v/>
      </c>
      <c r="C464" s="75" t="str">
        <f t="shared" si="42"/>
        <v/>
      </c>
      <c r="D464" s="34" t="str">
        <f t="shared" si="43"/>
        <v/>
      </c>
      <c r="E464" s="42"/>
      <c r="F464" s="78" t="str">
        <f t="shared" si="44"/>
        <v/>
      </c>
      <c r="G464" s="73"/>
      <c r="H464" s="73"/>
      <c r="I464" s="73"/>
      <c r="J464" s="255"/>
      <c r="K464" t="str">
        <f>IF(E464="","",'OPĆI DIO'!$C$1)</f>
        <v/>
      </c>
      <c r="L464" t="str">
        <f t="shared" si="40"/>
        <v/>
      </c>
      <c r="M464" t="str">
        <f t="shared" si="41"/>
        <v/>
      </c>
    </row>
    <row r="465" spans="1:13">
      <c r="A465" s="35" t="str">
        <f>IF(E465="","",VLOOKUP('OPĆI DIO'!$C$1,'OPĆI DIO'!$N$4:$W$137,10,FALSE))</f>
        <v/>
      </c>
      <c r="B465" s="35" t="str">
        <f>IF(E465="","",VLOOKUP('OPĆI DIO'!$C$1,'OPĆI DIO'!$N$4:$W$137,9,FALSE))</f>
        <v/>
      </c>
      <c r="C465" s="75" t="str">
        <f t="shared" si="42"/>
        <v/>
      </c>
      <c r="D465" s="34" t="str">
        <f t="shared" si="43"/>
        <v/>
      </c>
      <c r="E465" s="42"/>
      <c r="F465" s="78" t="str">
        <f t="shared" si="44"/>
        <v/>
      </c>
      <c r="G465" s="73"/>
      <c r="H465" s="73"/>
      <c r="I465" s="73"/>
      <c r="J465" s="255"/>
      <c r="K465" t="str">
        <f>IF(E465="","",'OPĆI DIO'!$C$1)</f>
        <v/>
      </c>
      <c r="L465" t="str">
        <f t="shared" si="40"/>
        <v/>
      </c>
      <c r="M465" t="str">
        <f t="shared" si="41"/>
        <v/>
      </c>
    </row>
    <row r="466" spans="1:13">
      <c r="A466" s="35" t="str">
        <f>IF(E466="","",VLOOKUP('OPĆI DIO'!$C$1,'OPĆI DIO'!$N$4:$W$137,10,FALSE))</f>
        <v/>
      </c>
      <c r="B466" s="35" t="str">
        <f>IF(E466="","",VLOOKUP('OPĆI DIO'!$C$1,'OPĆI DIO'!$N$4:$W$137,9,FALSE))</f>
        <v/>
      </c>
      <c r="C466" s="75" t="str">
        <f t="shared" si="42"/>
        <v/>
      </c>
      <c r="D466" s="34" t="str">
        <f t="shared" si="43"/>
        <v/>
      </c>
      <c r="E466" s="42"/>
      <c r="F466" s="78" t="str">
        <f t="shared" si="44"/>
        <v/>
      </c>
      <c r="G466" s="73"/>
      <c r="H466" s="73"/>
      <c r="I466" s="73"/>
      <c r="J466" s="255"/>
      <c r="K466" t="str">
        <f>IF(E466="","",'OPĆI DIO'!$C$1)</f>
        <v/>
      </c>
      <c r="L466" t="str">
        <f t="shared" si="40"/>
        <v/>
      </c>
      <c r="M466" t="str">
        <f t="shared" si="41"/>
        <v/>
      </c>
    </row>
    <row r="467" spans="1:13">
      <c r="A467" s="35" t="str">
        <f>IF(E467="","",VLOOKUP('OPĆI DIO'!$C$1,'OPĆI DIO'!$N$4:$W$137,10,FALSE))</f>
        <v/>
      </c>
      <c r="B467" s="35" t="str">
        <f>IF(E467="","",VLOOKUP('OPĆI DIO'!$C$1,'OPĆI DIO'!$N$4:$W$137,9,FALSE))</f>
        <v/>
      </c>
      <c r="C467" s="75" t="str">
        <f t="shared" si="42"/>
        <v/>
      </c>
      <c r="D467" s="34" t="str">
        <f t="shared" si="43"/>
        <v/>
      </c>
      <c r="E467" s="42"/>
      <c r="F467" s="78" t="str">
        <f t="shared" si="44"/>
        <v/>
      </c>
      <c r="G467" s="73"/>
      <c r="H467" s="73"/>
      <c r="I467" s="73"/>
      <c r="J467" s="255"/>
      <c r="K467" t="str">
        <f>IF(E467="","",'OPĆI DIO'!$C$1)</f>
        <v/>
      </c>
      <c r="L467" t="str">
        <f t="shared" si="40"/>
        <v/>
      </c>
      <c r="M467" t="str">
        <f t="shared" si="41"/>
        <v/>
      </c>
    </row>
    <row r="468" spans="1:13">
      <c r="A468" s="35" t="str">
        <f>IF(E468="","",VLOOKUP('OPĆI DIO'!$C$1,'OPĆI DIO'!$N$4:$W$137,10,FALSE))</f>
        <v/>
      </c>
      <c r="B468" s="35" t="str">
        <f>IF(E468="","",VLOOKUP('OPĆI DIO'!$C$1,'OPĆI DIO'!$N$4:$W$137,9,FALSE))</f>
        <v/>
      </c>
      <c r="C468" s="75" t="str">
        <f t="shared" si="42"/>
        <v/>
      </c>
      <c r="D468" s="34" t="str">
        <f t="shared" si="43"/>
        <v/>
      </c>
      <c r="E468" s="42"/>
      <c r="F468" s="78" t="str">
        <f t="shared" si="44"/>
        <v/>
      </c>
      <c r="G468" s="73"/>
      <c r="H468" s="73"/>
      <c r="I468" s="73"/>
      <c r="J468" s="255"/>
      <c r="K468" t="str">
        <f>IF(E468="","",'OPĆI DIO'!$C$1)</f>
        <v/>
      </c>
      <c r="L468" t="str">
        <f t="shared" si="40"/>
        <v/>
      </c>
      <c r="M468" t="str">
        <f t="shared" si="41"/>
        <v/>
      </c>
    </row>
    <row r="469" spans="1:13">
      <c r="A469" s="35" t="str">
        <f>IF(E469="","",VLOOKUP('OPĆI DIO'!$C$1,'OPĆI DIO'!$N$4:$W$137,10,FALSE))</f>
        <v/>
      </c>
      <c r="B469" s="35" t="str">
        <f>IF(E469="","",VLOOKUP('OPĆI DIO'!$C$1,'OPĆI DIO'!$N$4:$W$137,9,FALSE))</f>
        <v/>
      </c>
      <c r="C469" s="75" t="str">
        <f t="shared" si="42"/>
        <v/>
      </c>
      <c r="D469" s="34" t="str">
        <f t="shared" si="43"/>
        <v/>
      </c>
      <c r="E469" s="42"/>
      <c r="F469" s="78" t="str">
        <f t="shared" si="44"/>
        <v/>
      </c>
      <c r="G469" s="73"/>
      <c r="H469" s="73"/>
      <c r="I469" s="73"/>
      <c r="J469" s="255"/>
      <c r="K469" t="str">
        <f>IF(E469="","",'OPĆI DIO'!$C$1)</f>
        <v/>
      </c>
      <c r="L469" t="str">
        <f t="shared" si="40"/>
        <v/>
      </c>
      <c r="M469" t="str">
        <f t="shared" si="41"/>
        <v/>
      </c>
    </row>
    <row r="470" spans="1:13">
      <c r="A470" s="35" t="str">
        <f>IF(E470="","",VLOOKUP('OPĆI DIO'!$C$1,'OPĆI DIO'!$N$4:$W$137,10,FALSE))</f>
        <v/>
      </c>
      <c r="B470" s="35" t="str">
        <f>IF(E470="","",VLOOKUP('OPĆI DIO'!$C$1,'OPĆI DIO'!$N$4:$W$137,9,FALSE))</f>
        <v/>
      </c>
      <c r="C470" s="75" t="str">
        <f t="shared" si="42"/>
        <v/>
      </c>
      <c r="D470" s="34" t="str">
        <f t="shared" si="43"/>
        <v/>
      </c>
      <c r="E470" s="42"/>
      <c r="F470" s="78" t="str">
        <f t="shared" si="44"/>
        <v/>
      </c>
      <c r="G470" s="73"/>
      <c r="H470" s="73"/>
      <c r="I470" s="73"/>
      <c r="J470" s="255"/>
      <c r="K470" t="str">
        <f>IF(E470="","",'OPĆI DIO'!$C$1)</f>
        <v/>
      </c>
      <c r="L470" t="str">
        <f t="shared" si="40"/>
        <v/>
      </c>
      <c r="M470" t="str">
        <f t="shared" si="41"/>
        <v/>
      </c>
    </row>
    <row r="471" spans="1:13">
      <c r="A471" s="35" t="str">
        <f>IF(E471="","",VLOOKUP('OPĆI DIO'!$C$1,'OPĆI DIO'!$N$4:$W$137,10,FALSE))</f>
        <v/>
      </c>
      <c r="B471" s="35" t="str">
        <f>IF(E471="","",VLOOKUP('OPĆI DIO'!$C$1,'OPĆI DIO'!$N$4:$W$137,9,FALSE))</f>
        <v/>
      </c>
      <c r="C471" s="75" t="str">
        <f t="shared" si="42"/>
        <v/>
      </c>
      <c r="D471" s="34" t="str">
        <f t="shared" si="43"/>
        <v/>
      </c>
      <c r="E471" s="42"/>
      <c r="F471" s="78" t="str">
        <f t="shared" si="44"/>
        <v/>
      </c>
      <c r="G471" s="73"/>
      <c r="H471" s="73"/>
      <c r="I471" s="73"/>
      <c r="J471" s="255"/>
      <c r="K471" t="str">
        <f>IF(E471="","",'OPĆI DIO'!$C$1)</f>
        <v/>
      </c>
      <c r="L471" t="str">
        <f t="shared" si="40"/>
        <v/>
      </c>
      <c r="M471" t="str">
        <f t="shared" si="41"/>
        <v/>
      </c>
    </row>
    <row r="472" spans="1:13">
      <c r="A472" s="35" t="str">
        <f>IF(E472="","",VLOOKUP('OPĆI DIO'!$C$1,'OPĆI DIO'!$N$4:$W$137,10,FALSE))</f>
        <v/>
      </c>
      <c r="B472" s="35" t="str">
        <f>IF(E472="","",VLOOKUP('OPĆI DIO'!$C$1,'OPĆI DIO'!$N$4:$W$137,9,FALSE))</f>
        <v/>
      </c>
      <c r="C472" s="75" t="str">
        <f t="shared" si="42"/>
        <v/>
      </c>
      <c r="D472" s="34" t="str">
        <f t="shared" si="43"/>
        <v/>
      </c>
      <c r="E472" s="42"/>
      <c r="F472" s="78" t="str">
        <f t="shared" si="44"/>
        <v/>
      </c>
      <c r="G472" s="73"/>
      <c r="H472" s="73"/>
      <c r="I472" s="73"/>
      <c r="J472" s="255"/>
      <c r="K472" t="str">
        <f>IF(E472="","",'OPĆI DIO'!$C$1)</f>
        <v/>
      </c>
      <c r="L472" t="str">
        <f t="shared" si="40"/>
        <v/>
      </c>
      <c r="M472" t="str">
        <f t="shared" si="41"/>
        <v/>
      </c>
    </row>
    <row r="473" spans="1:13">
      <c r="A473" s="35" t="str">
        <f>IF(E473="","",VLOOKUP('OPĆI DIO'!$C$1,'OPĆI DIO'!$N$4:$W$137,10,FALSE))</f>
        <v/>
      </c>
      <c r="B473" s="35" t="str">
        <f>IF(E473="","",VLOOKUP('OPĆI DIO'!$C$1,'OPĆI DIO'!$N$4:$W$137,9,FALSE))</f>
        <v/>
      </c>
      <c r="C473" s="75" t="str">
        <f t="shared" si="42"/>
        <v/>
      </c>
      <c r="D473" s="34" t="str">
        <f t="shared" si="43"/>
        <v/>
      </c>
      <c r="E473" s="42"/>
      <c r="F473" s="78" t="str">
        <f t="shared" si="44"/>
        <v/>
      </c>
      <c r="G473" s="73"/>
      <c r="H473" s="73"/>
      <c r="I473" s="73"/>
      <c r="J473" s="255"/>
      <c r="K473" t="str">
        <f>IF(E473="","",'OPĆI DIO'!$C$1)</f>
        <v/>
      </c>
      <c r="L473" t="str">
        <f t="shared" si="40"/>
        <v/>
      </c>
      <c r="M473" t="str">
        <f t="shared" si="41"/>
        <v/>
      </c>
    </row>
    <row r="474" spans="1:13">
      <c r="A474" s="35" t="str">
        <f>IF(E474="","",VLOOKUP('OPĆI DIO'!$C$1,'OPĆI DIO'!$N$4:$W$137,10,FALSE))</f>
        <v/>
      </c>
      <c r="B474" s="35" t="str">
        <f>IF(E474="","",VLOOKUP('OPĆI DIO'!$C$1,'OPĆI DIO'!$N$4:$W$137,9,FALSE))</f>
        <v/>
      </c>
      <c r="C474" s="75" t="str">
        <f t="shared" si="42"/>
        <v/>
      </c>
      <c r="D474" s="34" t="str">
        <f t="shared" si="43"/>
        <v/>
      </c>
      <c r="E474" s="42"/>
      <c r="F474" s="78" t="str">
        <f t="shared" si="44"/>
        <v/>
      </c>
      <c r="G474" s="73"/>
      <c r="H474" s="73"/>
      <c r="I474" s="73"/>
      <c r="J474" s="255"/>
      <c r="K474" t="str">
        <f>IF(E474="","",'OPĆI DIO'!$C$1)</f>
        <v/>
      </c>
      <c r="L474" t="str">
        <f t="shared" si="40"/>
        <v/>
      </c>
      <c r="M474" t="str">
        <f t="shared" si="41"/>
        <v/>
      </c>
    </row>
    <row r="475" spans="1:13">
      <c r="A475" s="35" t="str">
        <f>IF(E475="","",VLOOKUP('OPĆI DIO'!$C$1,'OPĆI DIO'!$N$4:$W$137,10,FALSE))</f>
        <v/>
      </c>
      <c r="B475" s="35" t="str">
        <f>IF(E475="","",VLOOKUP('OPĆI DIO'!$C$1,'OPĆI DIO'!$N$4:$W$137,9,FALSE))</f>
        <v/>
      </c>
      <c r="C475" s="75" t="str">
        <f t="shared" si="42"/>
        <v/>
      </c>
      <c r="D475" s="34" t="str">
        <f t="shared" si="43"/>
        <v/>
      </c>
      <c r="E475" s="42"/>
      <c r="F475" s="78" t="str">
        <f t="shared" si="44"/>
        <v/>
      </c>
      <c r="G475" s="73"/>
      <c r="H475" s="73"/>
      <c r="I475" s="73"/>
      <c r="J475" s="255"/>
      <c r="K475" t="str">
        <f>IF(E475="","",'OPĆI DIO'!$C$1)</f>
        <v/>
      </c>
      <c r="L475" t="str">
        <f t="shared" si="40"/>
        <v/>
      </c>
      <c r="M475" t="str">
        <f t="shared" si="41"/>
        <v/>
      </c>
    </row>
    <row r="476" spans="1:13">
      <c r="A476" s="35" t="str">
        <f>IF(E476="","",VLOOKUP('OPĆI DIO'!$C$1,'OPĆI DIO'!$N$4:$W$137,10,FALSE))</f>
        <v/>
      </c>
      <c r="B476" s="35" t="str">
        <f>IF(E476="","",VLOOKUP('OPĆI DIO'!$C$1,'OPĆI DIO'!$N$4:$W$137,9,FALSE))</f>
        <v/>
      </c>
      <c r="C476" s="75" t="str">
        <f t="shared" si="42"/>
        <v/>
      </c>
      <c r="D476" s="34" t="str">
        <f t="shared" si="43"/>
        <v/>
      </c>
      <c r="E476" s="42"/>
      <c r="F476" s="78" t="str">
        <f t="shared" si="44"/>
        <v/>
      </c>
      <c r="G476" s="73"/>
      <c r="H476" s="73"/>
      <c r="I476" s="73"/>
      <c r="J476" s="255"/>
      <c r="K476" t="str">
        <f>IF(E476="","",'OPĆI DIO'!$C$1)</f>
        <v/>
      </c>
      <c r="L476" t="str">
        <f t="shared" si="40"/>
        <v/>
      </c>
      <c r="M476" t="str">
        <f t="shared" si="41"/>
        <v/>
      </c>
    </row>
    <row r="477" spans="1:13">
      <c r="A477" s="35" t="str">
        <f>IF(E477="","",VLOOKUP('OPĆI DIO'!$C$1,'OPĆI DIO'!$N$4:$W$137,10,FALSE))</f>
        <v/>
      </c>
      <c r="B477" s="35" t="str">
        <f>IF(E477="","",VLOOKUP('OPĆI DIO'!$C$1,'OPĆI DIO'!$N$4:$W$137,9,FALSE))</f>
        <v/>
      </c>
      <c r="C477" s="75" t="str">
        <f t="shared" si="42"/>
        <v/>
      </c>
      <c r="D477" s="34" t="str">
        <f t="shared" si="43"/>
        <v/>
      </c>
      <c r="E477" s="42"/>
      <c r="F477" s="78" t="str">
        <f t="shared" si="44"/>
        <v/>
      </c>
      <c r="G477" s="73"/>
      <c r="H477" s="73"/>
      <c r="I477" s="73"/>
      <c r="J477" s="255"/>
      <c r="K477" t="str">
        <f>IF(E477="","",'OPĆI DIO'!$C$1)</f>
        <v/>
      </c>
      <c r="L477" t="str">
        <f t="shared" si="40"/>
        <v/>
      </c>
      <c r="M477" t="str">
        <f t="shared" si="41"/>
        <v/>
      </c>
    </row>
    <row r="478" spans="1:13">
      <c r="A478" s="35" t="str">
        <f>IF(E478="","",VLOOKUP('OPĆI DIO'!$C$1,'OPĆI DIO'!$N$4:$W$137,10,FALSE))</f>
        <v/>
      </c>
      <c r="B478" s="35" t="str">
        <f>IF(E478="","",VLOOKUP('OPĆI DIO'!$C$1,'OPĆI DIO'!$N$4:$W$137,9,FALSE))</f>
        <v/>
      </c>
      <c r="C478" s="75" t="str">
        <f t="shared" si="42"/>
        <v/>
      </c>
      <c r="D478" s="34" t="str">
        <f t="shared" si="43"/>
        <v/>
      </c>
      <c r="E478" s="42"/>
      <c r="F478" s="78" t="str">
        <f t="shared" si="44"/>
        <v/>
      </c>
      <c r="G478" s="73"/>
      <c r="H478" s="73"/>
      <c r="I478" s="73"/>
      <c r="J478" s="255"/>
      <c r="K478" t="str">
        <f>IF(E478="","",'OPĆI DIO'!$C$1)</f>
        <v/>
      </c>
      <c r="L478" t="str">
        <f t="shared" si="40"/>
        <v/>
      </c>
      <c r="M478" t="str">
        <f t="shared" si="41"/>
        <v/>
      </c>
    </row>
    <row r="479" spans="1:13">
      <c r="A479" s="35" t="str">
        <f>IF(E479="","",VLOOKUP('OPĆI DIO'!$C$1,'OPĆI DIO'!$N$4:$W$137,10,FALSE))</f>
        <v/>
      </c>
      <c r="B479" s="35" t="str">
        <f>IF(E479="","",VLOOKUP('OPĆI DIO'!$C$1,'OPĆI DIO'!$N$4:$W$137,9,FALSE))</f>
        <v/>
      </c>
      <c r="C479" s="75" t="str">
        <f t="shared" si="42"/>
        <v/>
      </c>
      <c r="D479" s="34" t="str">
        <f t="shared" si="43"/>
        <v/>
      </c>
      <c r="E479" s="42"/>
      <c r="F479" s="78" t="str">
        <f t="shared" si="44"/>
        <v/>
      </c>
      <c r="G479" s="73"/>
      <c r="H479" s="73"/>
      <c r="I479" s="73"/>
      <c r="J479" s="255"/>
      <c r="K479" t="str">
        <f>IF(E479="","",'OPĆI DIO'!$C$1)</f>
        <v/>
      </c>
      <c r="L479" t="str">
        <f t="shared" si="40"/>
        <v/>
      </c>
      <c r="M479" t="str">
        <f t="shared" si="41"/>
        <v/>
      </c>
    </row>
    <row r="480" spans="1:13">
      <c r="A480" s="35" t="str">
        <f>IF(E480="","",VLOOKUP('OPĆI DIO'!$C$1,'OPĆI DIO'!$N$4:$W$137,10,FALSE))</f>
        <v/>
      </c>
      <c r="B480" s="35" t="str">
        <f>IF(E480="","",VLOOKUP('OPĆI DIO'!$C$1,'OPĆI DIO'!$N$4:$W$137,9,FALSE))</f>
        <v/>
      </c>
      <c r="C480" s="75" t="str">
        <f t="shared" si="42"/>
        <v/>
      </c>
      <c r="D480" s="34" t="str">
        <f t="shared" si="43"/>
        <v/>
      </c>
      <c r="E480" s="42"/>
      <c r="F480" s="78" t="str">
        <f t="shared" si="44"/>
        <v/>
      </c>
      <c r="G480" s="73"/>
      <c r="H480" s="73"/>
      <c r="I480" s="73"/>
      <c r="J480" s="255"/>
      <c r="K480" t="str">
        <f>IF(E480="","",'OPĆI DIO'!$C$1)</f>
        <v/>
      </c>
      <c r="L480" t="str">
        <f t="shared" si="40"/>
        <v/>
      </c>
      <c r="M480" t="str">
        <f t="shared" si="41"/>
        <v/>
      </c>
    </row>
    <row r="481" spans="1:13">
      <c r="A481" s="35" t="str">
        <f>IF(E481="","",VLOOKUP('OPĆI DIO'!$C$1,'OPĆI DIO'!$N$4:$W$137,10,FALSE))</f>
        <v/>
      </c>
      <c r="B481" s="35" t="str">
        <f>IF(E481="","",VLOOKUP('OPĆI DIO'!$C$1,'OPĆI DIO'!$N$4:$W$137,9,FALSE))</f>
        <v/>
      </c>
      <c r="C481" s="75" t="str">
        <f t="shared" si="42"/>
        <v/>
      </c>
      <c r="D481" s="34" t="str">
        <f t="shared" si="43"/>
        <v/>
      </c>
      <c r="E481" s="42"/>
      <c r="F481" s="78" t="str">
        <f t="shared" si="44"/>
        <v/>
      </c>
      <c r="G481" s="73"/>
      <c r="H481" s="73"/>
      <c r="I481" s="73"/>
      <c r="J481" s="255"/>
      <c r="K481" t="str">
        <f>IF(E481="","",'OPĆI DIO'!$C$1)</f>
        <v/>
      </c>
      <c r="L481" t="str">
        <f t="shared" si="40"/>
        <v/>
      </c>
      <c r="M481" t="str">
        <f t="shared" si="41"/>
        <v/>
      </c>
    </row>
    <row r="482" spans="1:13">
      <c r="A482" s="35" t="str">
        <f>IF(E482="","",VLOOKUP('OPĆI DIO'!$C$1,'OPĆI DIO'!$N$4:$W$137,10,FALSE))</f>
        <v/>
      </c>
      <c r="B482" s="35" t="str">
        <f>IF(E482="","",VLOOKUP('OPĆI DIO'!$C$1,'OPĆI DIO'!$N$4:$W$137,9,FALSE))</f>
        <v/>
      </c>
      <c r="C482" s="75" t="str">
        <f t="shared" si="42"/>
        <v/>
      </c>
      <c r="D482" s="34" t="str">
        <f t="shared" si="43"/>
        <v/>
      </c>
      <c r="E482" s="42"/>
      <c r="F482" s="78" t="str">
        <f t="shared" si="44"/>
        <v/>
      </c>
      <c r="G482" s="73"/>
      <c r="H482" s="73"/>
      <c r="I482" s="73"/>
      <c r="J482" s="255"/>
      <c r="K482" t="str">
        <f>IF(E482="","",'OPĆI DIO'!$C$1)</f>
        <v/>
      </c>
      <c r="L482" t="str">
        <f t="shared" si="40"/>
        <v/>
      </c>
      <c r="M482" t="str">
        <f t="shared" si="41"/>
        <v/>
      </c>
    </row>
    <row r="483" spans="1:13">
      <c r="A483" s="35" t="str">
        <f>IF(E483="","",VLOOKUP('OPĆI DIO'!$C$1,'OPĆI DIO'!$N$4:$W$137,10,FALSE))</f>
        <v/>
      </c>
      <c r="B483" s="35" t="str">
        <f>IF(E483="","",VLOOKUP('OPĆI DIO'!$C$1,'OPĆI DIO'!$N$4:$W$137,9,FALSE))</f>
        <v/>
      </c>
      <c r="C483" s="75" t="str">
        <f t="shared" si="42"/>
        <v/>
      </c>
      <c r="D483" s="34" t="str">
        <f t="shared" si="43"/>
        <v/>
      </c>
      <c r="E483" s="42"/>
      <c r="F483" s="78" t="str">
        <f t="shared" si="44"/>
        <v/>
      </c>
      <c r="G483" s="73"/>
      <c r="H483" s="73"/>
      <c r="I483" s="73"/>
      <c r="J483" s="255"/>
      <c r="K483" t="str">
        <f>IF(E483="","",'OPĆI DIO'!$C$1)</f>
        <v/>
      </c>
      <c r="L483" t="str">
        <f t="shared" si="40"/>
        <v/>
      </c>
      <c r="M483" t="str">
        <f t="shared" si="41"/>
        <v/>
      </c>
    </row>
    <row r="484" spans="1:13">
      <c r="A484" s="35" t="str">
        <f>IF(E484="","",VLOOKUP('OPĆI DIO'!$C$1,'OPĆI DIO'!$N$4:$W$137,10,FALSE))</f>
        <v/>
      </c>
      <c r="B484" s="35" t="str">
        <f>IF(E484="","",VLOOKUP('OPĆI DIO'!$C$1,'OPĆI DIO'!$N$4:$W$137,9,FALSE))</f>
        <v/>
      </c>
      <c r="C484" s="75" t="str">
        <f t="shared" si="42"/>
        <v/>
      </c>
      <c r="D484" s="34" t="str">
        <f t="shared" si="43"/>
        <v/>
      </c>
      <c r="E484" s="42"/>
      <c r="F484" s="78" t="str">
        <f t="shared" si="44"/>
        <v/>
      </c>
      <c r="G484" s="73"/>
      <c r="H484" s="73"/>
      <c r="I484" s="73"/>
      <c r="J484" s="255"/>
      <c r="K484" t="str">
        <f>IF(E484="","",'OPĆI DIO'!$C$1)</f>
        <v/>
      </c>
      <c r="L484" t="str">
        <f t="shared" si="40"/>
        <v/>
      </c>
      <c r="M484" t="str">
        <f t="shared" si="41"/>
        <v/>
      </c>
    </row>
    <row r="485" spans="1:13">
      <c r="A485" s="35" t="str">
        <f>IF(E485="","",VLOOKUP('OPĆI DIO'!$C$1,'OPĆI DIO'!$N$4:$W$137,10,FALSE))</f>
        <v/>
      </c>
      <c r="B485" s="35" t="str">
        <f>IF(E485="","",VLOOKUP('OPĆI DIO'!$C$1,'OPĆI DIO'!$N$4:$W$137,9,FALSE))</f>
        <v/>
      </c>
      <c r="C485" s="75" t="str">
        <f t="shared" si="42"/>
        <v/>
      </c>
      <c r="D485" s="34" t="str">
        <f t="shared" si="43"/>
        <v/>
      </c>
      <c r="E485" s="42"/>
      <c r="F485" s="78" t="str">
        <f t="shared" si="44"/>
        <v/>
      </c>
      <c r="G485" s="73"/>
      <c r="H485" s="73"/>
      <c r="I485" s="73"/>
      <c r="J485" s="255"/>
      <c r="K485" t="str">
        <f>IF(E485="","",'OPĆI DIO'!$C$1)</f>
        <v/>
      </c>
      <c r="L485" t="str">
        <f t="shared" si="40"/>
        <v/>
      </c>
      <c r="M485" t="str">
        <f t="shared" si="41"/>
        <v/>
      </c>
    </row>
    <row r="486" spans="1:13">
      <c r="A486" s="35" t="str">
        <f>IF(E486="","",VLOOKUP('OPĆI DIO'!$C$1,'OPĆI DIO'!$N$4:$W$137,10,FALSE))</f>
        <v/>
      </c>
      <c r="B486" s="35" t="str">
        <f>IF(E486="","",VLOOKUP('OPĆI DIO'!$C$1,'OPĆI DIO'!$N$4:$W$137,9,FALSE))</f>
        <v/>
      </c>
      <c r="C486" s="75" t="str">
        <f t="shared" si="42"/>
        <v/>
      </c>
      <c r="D486" s="34" t="str">
        <f t="shared" si="43"/>
        <v/>
      </c>
      <c r="E486" s="42"/>
      <c r="F486" s="78" t="str">
        <f t="shared" si="44"/>
        <v/>
      </c>
      <c r="G486" s="73"/>
      <c r="H486" s="73"/>
      <c r="I486" s="73"/>
      <c r="J486" s="255"/>
      <c r="K486" t="str">
        <f>IF(E486="","",'OPĆI DIO'!$C$1)</f>
        <v/>
      </c>
      <c r="L486" t="str">
        <f t="shared" si="40"/>
        <v/>
      </c>
      <c r="M486" t="str">
        <f t="shared" si="41"/>
        <v/>
      </c>
    </row>
    <row r="487" spans="1:13">
      <c r="A487" s="35" t="str">
        <f>IF(E487="","",VLOOKUP('OPĆI DIO'!$C$1,'OPĆI DIO'!$N$4:$W$137,10,FALSE))</f>
        <v/>
      </c>
      <c r="B487" s="35" t="str">
        <f>IF(E487="","",VLOOKUP('OPĆI DIO'!$C$1,'OPĆI DIO'!$N$4:$W$137,9,FALSE))</f>
        <v/>
      </c>
      <c r="C487" s="75" t="str">
        <f t="shared" si="42"/>
        <v/>
      </c>
      <c r="D487" s="34" t="str">
        <f t="shared" si="43"/>
        <v/>
      </c>
      <c r="E487" s="42"/>
      <c r="F487" s="78" t="str">
        <f t="shared" si="44"/>
        <v/>
      </c>
      <c r="G487" s="73"/>
      <c r="H487" s="73"/>
      <c r="I487" s="73"/>
      <c r="J487" s="255"/>
      <c r="K487" t="str">
        <f>IF(E487="","",'OPĆI DIO'!$C$1)</f>
        <v/>
      </c>
      <c r="L487" t="str">
        <f t="shared" si="40"/>
        <v/>
      </c>
      <c r="M487" t="str">
        <f t="shared" si="41"/>
        <v/>
      </c>
    </row>
    <row r="488" spans="1:13">
      <c r="A488" s="35" t="str">
        <f>IF(E488="","",VLOOKUP('OPĆI DIO'!$C$1,'OPĆI DIO'!$N$4:$W$137,10,FALSE))</f>
        <v/>
      </c>
      <c r="B488" s="35" t="str">
        <f>IF(E488="","",VLOOKUP('OPĆI DIO'!$C$1,'OPĆI DIO'!$N$4:$W$137,9,FALSE))</f>
        <v/>
      </c>
      <c r="C488" s="75" t="str">
        <f t="shared" si="42"/>
        <v/>
      </c>
      <c r="D488" s="34" t="str">
        <f t="shared" si="43"/>
        <v/>
      </c>
      <c r="E488" s="42"/>
      <c r="F488" s="78" t="str">
        <f t="shared" si="44"/>
        <v/>
      </c>
      <c r="G488" s="73"/>
      <c r="H488" s="73"/>
      <c r="I488" s="73"/>
      <c r="J488" s="255"/>
      <c r="K488" t="str">
        <f>IF(E488="","",'OPĆI DIO'!$C$1)</f>
        <v/>
      </c>
      <c r="L488" t="str">
        <f t="shared" si="40"/>
        <v/>
      </c>
      <c r="M488" t="str">
        <f t="shared" si="41"/>
        <v/>
      </c>
    </row>
    <row r="489" spans="1:13">
      <c r="A489" s="35" t="str">
        <f>IF(E489="","",VLOOKUP('OPĆI DIO'!$C$1,'OPĆI DIO'!$N$4:$W$137,10,FALSE))</f>
        <v/>
      </c>
      <c r="B489" s="35" t="str">
        <f>IF(E489="","",VLOOKUP('OPĆI DIO'!$C$1,'OPĆI DIO'!$N$4:$W$137,9,FALSE))</f>
        <v/>
      </c>
      <c r="C489" s="75" t="str">
        <f t="shared" si="42"/>
        <v/>
      </c>
      <c r="D489" s="34" t="str">
        <f t="shared" si="43"/>
        <v/>
      </c>
      <c r="E489" s="42"/>
      <c r="F489" s="78" t="str">
        <f t="shared" si="44"/>
        <v/>
      </c>
      <c r="G489" s="73"/>
      <c r="H489" s="73"/>
      <c r="I489" s="73"/>
      <c r="J489" s="255"/>
      <c r="K489" t="str">
        <f>IF(E489="","",'OPĆI DIO'!$C$1)</f>
        <v/>
      </c>
      <c r="L489" t="str">
        <f t="shared" si="40"/>
        <v/>
      </c>
      <c r="M489" t="str">
        <f t="shared" si="41"/>
        <v/>
      </c>
    </row>
    <row r="490" spans="1:13">
      <c r="A490" s="35" t="str">
        <f>IF(E490="","",VLOOKUP('OPĆI DIO'!$C$1,'OPĆI DIO'!$N$4:$W$137,10,FALSE))</f>
        <v/>
      </c>
      <c r="B490" s="35" t="str">
        <f>IF(E490="","",VLOOKUP('OPĆI DIO'!$C$1,'OPĆI DIO'!$N$4:$W$137,9,FALSE))</f>
        <v/>
      </c>
      <c r="C490" s="75" t="str">
        <f t="shared" si="42"/>
        <v/>
      </c>
      <c r="D490" s="34" t="str">
        <f t="shared" si="43"/>
        <v/>
      </c>
      <c r="E490" s="42"/>
      <c r="F490" s="78" t="str">
        <f t="shared" si="44"/>
        <v/>
      </c>
      <c r="G490" s="73"/>
      <c r="H490" s="73"/>
      <c r="I490" s="73"/>
      <c r="J490" s="255"/>
      <c r="K490" t="str">
        <f>IF(E490="","",'OPĆI DIO'!$C$1)</f>
        <v/>
      </c>
      <c r="L490" t="str">
        <f t="shared" si="40"/>
        <v/>
      </c>
      <c r="M490" t="str">
        <f t="shared" si="41"/>
        <v/>
      </c>
    </row>
    <row r="491" spans="1:13">
      <c r="A491" s="35" t="str">
        <f>IF(E491="","",VLOOKUP('OPĆI DIO'!$C$1,'OPĆI DIO'!$N$4:$W$137,10,FALSE))</f>
        <v/>
      </c>
      <c r="B491" s="35" t="str">
        <f>IF(E491="","",VLOOKUP('OPĆI DIO'!$C$1,'OPĆI DIO'!$N$4:$W$137,9,FALSE))</f>
        <v/>
      </c>
      <c r="C491" s="75" t="str">
        <f t="shared" si="42"/>
        <v/>
      </c>
      <c r="D491" s="34" t="str">
        <f t="shared" si="43"/>
        <v/>
      </c>
      <c r="E491" s="42"/>
      <c r="F491" s="78" t="str">
        <f t="shared" si="44"/>
        <v/>
      </c>
      <c r="G491" s="73"/>
      <c r="H491" s="73"/>
      <c r="I491" s="73"/>
      <c r="J491" s="255"/>
      <c r="K491" t="str">
        <f>IF(E491="","",'OPĆI DIO'!$C$1)</f>
        <v/>
      </c>
      <c r="L491" t="str">
        <f t="shared" si="40"/>
        <v/>
      </c>
      <c r="M491" t="str">
        <f t="shared" si="41"/>
        <v/>
      </c>
    </row>
    <row r="492" spans="1:13">
      <c r="A492" s="35" t="str">
        <f>IF(E492="","",VLOOKUP('OPĆI DIO'!$C$1,'OPĆI DIO'!$N$4:$W$137,10,FALSE))</f>
        <v/>
      </c>
      <c r="B492" s="35" t="str">
        <f>IF(E492="","",VLOOKUP('OPĆI DIO'!$C$1,'OPĆI DIO'!$N$4:$W$137,9,FALSE))</f>
        <v/>
      </c>
      <c r="C492" s="75" t="str">
        <f t="shared" si="42"/>
        <v/>
      </c>
      <c r="D492" s="34" t="str">
        <f t="shared" si="43"/>
        <v/>
      </c>
      <c r="E492" s="42"/>
      <c r="F492" s="78" t="str">
        <f t="shared" si="44"/>
        <v/>
      </c>
      <c r="G492" s="73"/>
      <c r="H492" s="73"/>
      <c r="I492" s="73"/>
      <c r="J492" s="255"/>
      <c r="K492" t="str">
        <f>IF(E492="","",'OPĆI DIO'!$C$1)</f>
        <v/>
      </c>
      <c r="L492" t="str">
        <f t="shared" si="40"/>
        <v/>
      </c>
      <c r="M492" t="str">
        <f t="shared" si="41"/>
        <v/>
      </c>
    </row>
    <row r="493" spans="1:13">
      <c r="A493" s="35" t="str">
        <f>IF(E493="","",VLOOKUP('OPĆI DIO'!$C$1,'OPĆI DIO'!$N$4:$W$137,10,FALSE))</f>
        <v/>
      </c>
      <c r="B493" s="35" t="str">
        <f>IF(E493="","",VLOOKUP('OPĆI DIO'!$C$1,'OPĆI DIO'!$N$4:$W$137,9,FALSE))</f>
        <v/>
      </c>
      <c r="C493" s="75" t="str">
        <f t="shared" si="42"/>
        <v/>
      </c>
      <c r="D493" s="34" t="str">
        <f t="shared" si="43"/>
        <v/>
      </c>
      <c r="E493" s="42"/>
      <c r="F493" s="78" t="str">
        <f t="shared" si="44"/>
        <v/>
      </c>
      <c r="G493" s="73"/>
      <c r="H493" s="73"/>
      <c r="I493" s="73"/>
      <c r="J493" s="255"/>
      <c r="K493" t="str">
        <f>IF(E493="","",'OPĆI DIO'!$C$1)</f>
        <v/>
      </c>
      <c r="L493" t="str">
        <f t="shared" si="40"/>
        <v/>
      </c>
      <c r="M493" t="str">
        <f t="shared" si="41"/>
        <v/>
      </c>
    </row>
    <row r="494" spans="1:13">
      <c r="A494" s="35" t="str">
        <f>IF(E494="","",VLOOKUP('OPĆI DIO'!$C$1,'OPĆI DIO'!$N$4:$W$137,10,FALSE))</f>
        <v/>
      </c>
      <c r="B494" s="35" t="str">
        <f>IF(E494="","",VLOOKUP('OPĆI DIO'!$C$1,'OPĆI DIO'!$N$4:$W$137,9,FALSE))</f>
        <v/>
      </c>
      <c r="C494" s="75" t="str">
        <f t="shared" si="42"/>
        <v/>
      </c>
      <c r="D494" s="34" t="str">
        <f t="shared" si="43"/>
        <v/>
      </c>
      <c r="E494" s="42"/>
      <c r="F494" s="78" t="str">
        <f t="shared" si="44"/>
        <v/>
      </c>
      <c r="G494" s="73"/>
      <c r="H494" s="73"/>
      <c r="I494" s="73"/>
      <c r="J494" s="255"/>
      <c r="K494" t="str">
        <f>IF(E494="","",'OPĆI DIO'!$C$1)</f>
        <v/>
      </c>
      <c r="L494" t="str">
        <f t="shared" si="40"/>
        <v/>
      </c>
      <c r="M494" t="str">
        <f t="shared" si="41"/>
        <v/>
      </c>
    </row>
    <row r="495" spans="1:13">
      <c r="A495" s="35" t="str">
        <f>IF(E495="","",VLOOKUP('OPĆI DIO'!$C$1,'OPĆI DIO'!$N$4:$W$137,10,FALSE))</f>
        <v/>
      </c>
      <c r="B495" s="35" t="str">
        <f>IF(E495="","",VLOOKUP('OPĆI DIO'!$C$1,'OPĆI DIO'!$N$4:$W$137,9,FALSE))</f>
        <v/>
      </c>
      <c r="C495" s="75" t="str">
        <f t="shared" si="42"/>
        <v/>
      </c>
      <c r="D495" s="34" t="str">
        <f t="shared" si="43"/>
        <v/>
      </c>
      <c r="E495" s="42"/>
      <c r="F495" s="78" t="str">
        <f t="shared" si="44"/>
        <v/>
      </c>
      <c r="G495" s="73"/>
      <c r="H495" s="73"/>
      <c r="I495" s="73"/>
      <c r="J495" s="255"/>
      <c r="K495" t="str">
        <f>IF(E495="","",'OPĆI DIO'!$C$1)</f>
        <v/>
      </c>
      <c r="L495" t="str">
        <f t="shared" si="40"/>
        <v/>
      </c>
      <c r="M495" t="str">
        <f t="shared" si="41"/>
        <v/>
      </c>
    </row>
    <row r="496" spans="1:13">
      <c r="A496" s="35" t="str">
        <f>IF(E496="","",VLOOKUP('OPĆI DIO'!$C$1,'OPĆI DIO'!$N$4:$W$137,10,FALSE))</f>
        <v/>
      </c>
      <c r="B496" s="35" t="str">
        <f>IF(E496="","",VLOOKUP('OPĆI DIO'!$C$1,'OPĆI DIO'!$N$4:$W$137,9,FALSE))</f>
        <v/>
      </c>
      <c r="C496" s="75" t="str">
        <f t="shared" si="42"/>
        <v/>
      </c>
      <c r="D496" s="34" t="str">
        <f t="shared" si="43"/>
        <v/>
      </c>
      <c r="E496" s="42"/>
      <c r="F496" s="78" t="str">
        <f t="shared" si="44"/>
        <v/>
      </c>
      <c r="G496" s="73"/>
      <c r="H496" s="73"/>
      <c r="I496" s="73"/>
      <c r="J496" s="255"/>
      <c r="K496" t="str">
        <f>IF(E496="","",'OPĆI DIO'!$C$1)</f>
        <v/>
      </c>
      <c r="L496" t="str">
        <f t="shared" si="40"/>
        <v/>
      </c>
      <c r="M496" t="str">
        <f t="shared" si="41"/>
        <v/>
      </c>
    </row>
    <row r="497" spans="1:13">
      <c r="A497" s="35" t="str">
        <f>IF(E497="","",VLOOKUP('OPĆI DIO'!$C$1,'OPĆI DIO'!$N$4:$W$137,10,FALSE))</f>
        <v/>
      </c>
      <c r="B497" s="35" t="str">
        <f>IF(E497="","",VLOOKUP('OPĆI DIO'!$C$1,'OPĆI DIO'!$N$4:$W$137,9,FALSE))</f>
        <v/>
      </c>
      <c r="C497" s="75" t="str">
        <f t="shared" si="42"/>
        <v/>
      </c>
      <c r="D497" s="34" t="str">
        <f t="shared" si="43"/>
        <v/>
      </c>
      <c r="E497" s="42"/>
      <c r="F497" s="78" t="str">
        <f t="shared" si="44"/>
        <v/>
      </c>
      <c r="G497" s="73"/>
      <c r="H497" s="73"/>
      <c r="I497" s="73"/>
      <c r="J497" s="255"/>
      <c r="K497" t="str">
        <f>IF(E497="","",'OPĆI DIO'!$C$1)</f>
        <v/>
      </c>
      <c r="L497" t="str">
        <f t="shared" si="40"/>
        <v/>
      </c>
      <c r="M497" t="str">
        <f t="shared" si="41"/>
        <v/>
      </c>
    </row>
    <row r="498" spans="1:13">
      <c r="A498" s="35" t="str">
        <f>IF(E498="","",VLOOKUP('OPĆI DIO'!$C$1,'OPĆI DIO'!$N$4:$W$137,10,FALSE))</f>
        <v/>
      </c>
      <c r="B498" s="35" t="str">
        <f>IF(E498="","",VLOOKUP('OPĆI DIO'!$C$1,'OPĆI DIO'!$N$4:$W$137,9,FALSE))</f>
        <v/>
      </c>
      <c r="C498" s="75" t="str">
        <f t="shared" si="42"/>
        <v/>
      </c>
      <c r="D498" s="34" t="str">
        <f t="shared" si="43"/>
        <v/>
      </c>
      <c r="E498" s="42"/>
      <c r="F498" s="78" t="str">
        <f t="shared" si="44"/>
        <v/>
      </c>
      <c r="G498" s="73"/>
      <c r="H498" s="73"/>
      <c r="I498" s="73"/>
      <c r="J498" s="255"/>
      <c r="K498" t="str">
        <f>IF(E498="","",'OPĆI DIO'!$C$1)</f>
        <v/>
      </c>
      <c r="L498" t="str">
        <f t="shared" si="40"/>
        <v/>
      </c>
      <c r="M498" t="str">
        <f t="shared" si="41"/>
        <v/>
      </c>
    </row>
    <row r="499" spans="1:13">
      <c r="A499" s="35" t="str">
        <f>IF(E499="","",VLOOKUP('OPĆI DIO'!$C$1,'OPĆI DIO'!$N$4:$W$137,10,FALSE))</f>
        <v/>
      </c>
      <c r="B499" s="35" t="str">
        <f>IF(E499="","",VLOOKUP('OPĆI DIO'!$C$1,'OPĆI DIO'!$N$4:$W$137,9,FALSE))</f>
        <v/>
      </c>
      <c r="C499" s="75" t="str">
        <f t="shared" si="42"/>
        <v/>
      </c>
      <c r="D499" s="34" t="str">
        <f t="shared" si="43"/>
        <v/>
      </c>
      <c r="E499" s="42"/>
      <c r="F499" s="78" t="str">
        <f t="shared" si="44"/>
        <v/>
      </c>
      <c r="G499" s="73"/>
      <c r="H499" s="73"/>
      <c r="I499" s="73"/>
      <c r="J499" s="255"/>
      <c r="K499" t="str">
        <f>IF(E499="","",'OPĆI DIO'!$C$1)</f>
        <v/>
      </c>
      <c r="L499" t="str">
        <f t="shared" si="40"/>
        <v/>
      </c>
      <c r="M499" t="str">
        <f t="shared" si="41"/>
        <v/>
      </c>
    </row>
    <row r="500" spans="1:13">
      <c r="A500" s="35" t="str">
        <f>IF(E500="","",VLOOKUP('OPĆI DIO'!$C$1,'OPĆI DIO'!$N$4:$W$137,10,FALSE))</f>
        <v/>
      </c>
      <c r="B500" s="35" t="str">
        <f>IF(E500="","",VLOOKUP('OPĆI DIO'!$C$1,'OPĆI DIO'!$N$4:$W$137,9,FALSE))</f>
        <v/>
      </c>
      <c r="C500" s="75" t="str">
        <f t="shared" si="42"/>
        <v/>
      </c>
      <c r="D500" s="34" t="str">
        <f t="shared" si="43"/>
        <v/>
      </c>
      <c r="E500" s="42"/>
      <c r="F500" s="78" t="str">
        <f t="shared" si="44"/>
        <v/>
      </c>
      <c r="G500" s="73"/>
      <c r="H500" s="73"/>
      <c r="I500" s="73"/>
      <c r="J500" s="255"/>
      <c r="K500" t="str">
        <f>IF(E500="","",'OPĆI DIO'!$C$1)</f>
        <v/>
      </c>
      <c r="L500" t="str">
        <f t="shared" si="40"/>
        <v/>
      </c>
      <c r="M500" t="str">
        <f t="shared" si="41"/>
        <v/>
      </c>
    </row>
    <row r="501" spans="1:13">
      <c r="A501" s="35" t="str">
        <f>IF(E501="","",VLOOKUP('OPĆI DIO'!$C$1,'OPĆI DIO'!$N$4:$W$137,10,FALSE))</f>
        <v/>
      </c>
      <c r="B501" s="35" t="str">
        <f>IF(E501="","",VLOOKUP('OPĆI DIO'!$C$1,'OPĆI DIO'!$N$4:$W$137,9,FALSE))</f>
        <v/>
      </c>
      <c r="C501" s="75" t="str">
        <f t="shared" si="42"/>
        <v/>
      </c>
      <c r="D501" s="34" t="str">
        <f t="shared" si="43"/>
        <v/>
      </c>
      <c r="E501" s="42"/>
      <c r="F501" s="78" t="str">
        <f t="shared" si="44"/>
        <v/>
      </c>
      <c r="G501" s="73"/>
      <c r="H501" s="73"/>
      <c r="I501" s="73"/>
      <c r="J501" s="255"/>
      <c r="K501" t="str">
        <f>IF(E501="","",'OPĆI DIO'!$C$1)</f>
        <v/>
      </c>
      <c r="L501" t="str">
        <f t="shared" si="40"/>
        <v/>
      </c>
      <c r="M501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3:J501">
    <cfRule type="expression" dxfId="2" priority="1">
      <formula>IF(OR(E3=6391,E3=6392,E3=6393,E3=6394),1,0)</formula>
    </cfRule>
  </conditionalFormatting>
  <dataValidations xWindow="596" yWindow="597"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96" yWindow="597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8"/>
  <sheetViews>
    <sheetView showGridLines="0" zoomScale="90" zoomScaleNormal="90" workbookViewId="0">
      <pane ySplit="2" topLeftCell="A95" activePane="bottomLeft" state="frozen"/>
      <selection pane="bottomLeft" activeCell="K124" sqref="K124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56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3" hidden="1" customWidth="1"/>
    <col min="27" max="16384" width="8.140625" hidden="1"/>
  </cols>
  <sheetData>
    <row r="1" spans="1:34" ht="35.25" customHeight="1">
      <c r="A1" s="302" t="s">
        <v>2945</v>
      </c>
      <c r="B1" s="302"/>
      <c r="C1" s="302"/>
      <c r="D1" s="302"/>
      <c r="E1" s="77" t="str">
        <f>IF(OR('OPĆI DIO'!C1="odaberite -",'OPĆI DIO'!C1=""),"Molimo odaberite proračunskog korisnika na radnom listu Opći podaci!","")</f>
        <v/>
      </c>
      <c r="L1" s="134" t="s">
        <v>2943</v>
      </c>
    </row>
    <row r="2" spans="1:34" ht="36" customHeight="1">
      <c r="A2" s="36" t="s">
        <v>36</v>
      </c>
      <c r="B2" s="36" t="s">
        <v>37</v>
      </c>
      <c r="C2" s="40" t="s">
        <v>644</v>
      </c>
      <c r="D2" s="36" t="s">
        <v>39</v>
      </c>
      <c r="E2" s="40" t="s">
        <v>642</v>
      </c>
      <c r="F2" s="36" t="s">
        <v>643</v>
      </c>
      <c r="G2" s="40" t="s">
        <v>645</v>
      </c>
      <c r="H2" s="36" t="s">
        <v>41</v>
      </c>
      <c r="I2" s="36" t="s">
        <v>2886</v>
      </c>
      <c r="J2" s="79" t="s">
        <v>3632</v>
      </c>
      <c r="K2" s="79" t="s">
        <v>3633</v>
      </c>
      <c r="L2" s="79" t="s">
        <v>3634</v>
      </c>
      <c r="M2" s="254" t="s">
        <v>2861</v>
      </c>
      <c r="N2" s="120" t="s">
        <v>3614</v>
      </c>
      <c r="O2" s="37" t="s">
        <v>622</v>
      </c>
      <c r="P2" s="37" t="s">
        <v>623</v>
      </c>
      <c r="Q2" s="113" t="s">
        <v>2137</v>
      </c>
      <c r="R2" s="113" t="s">
        <v>3617</v>
      </c>
      <c r="S2" s="37" t="s">
        <v>3616</v>
      </c>
    </row>
    <row r="3" spans="1:34">
      <c r="A3" s="38" t="str">
        <f>IF(C3="","",VLOOKUP('OPĆI DIO'!$C$1,'OPĆI DIO'!$N$4:$W$137,10,FALSE))</f>
        <v>08006</v>
      </c>
      <c r="B3" s="38" t="str">
        <f>IF(C3="","",VLOOKUP('OPĆI DIO'!$C$1,'OPĆI DIO'!$N$4:$W$137,9,FALSE))</f>
        <v>Sveučilišta i veleučilišta u Republici Hrvatskoj</v>
      </c>
      <c r="C3" s="43">
        <v>31</v>
      </c>
      <c r="D3" s="38" t="str">
        <f>IFERROR(VLOOKUP(C3,$T$6:$U$23,2,FALSE),"")</f>
        <v>Vlastiti prihodi</v>
      </c>
      <c r="E3" s="43">
        <v>3111</v>
      </c>
      <c r="F3" s="38" t="str">
        <f t="shared" ref="F3:F36" si="0">IFERROR(VLOOKUP(E3,$W$5:$Y$131,2,FALSE),"")</f>
        <v>Plaće za redovan rad</v>
      </c>
      <c r="G3" s="74" t="s">
        <v>143</v>
      </c>
      <c r="H3" s="38" t="str">
        <f t="shared" ref="H3:H36" si="1">IFERROR(VLOOKUP(G3,$AC$6:$AD$355,2,FALSE),"")</f>
        <v>REDOVNA DJELATNOST SVEUČILIŠTA U ZAGREBU (IZ EVIDENCIJSKIH PRIHODA)</v>
      </c>
      <c r="I3" s="38" t="str">
        <f t="shared" ref="I3:I36" si="2">IFERROR(VLOOKUP(G3,$AC$6:$AG$355,3,FALSE),"")</f>
        <v>0942</v>
      </c>
      <c r="J3" s="73">
        <v>1312704</v>
      </c>
      <c r="K3" s="73">
        <v>1100000</v>
      </c>
      <c r="L3" s="73">
        <v>950000</v>
      </c>
      <c r="M3" s="255"/>
      <c r="N3" t="str">
        <f>IF(C3="","",'OPĆI DIO'!$C$1)</f>
        <v>1837 SVEUČILIŠTE U ZAGREBU - GRAĐEVINSKI FAKULTET</v>
      </c>
      <c r="O3" t="str">
        <f>LEFT(E3,3)</f>
        <v>311</v>
      </c>
      <c r="P3" t="str">
        <f>LEFT(E3,2)</f>
        <v>31</v>
      </c>
      <c r="Q3" t="str">
        <f>LEFT(C3,3)</f>
        <v>31</v>
      </c>
      <c r="R3" t="str">
        <f>IF(S3="5",0,MID(I3,2,2))</f>
        <v>94</v>
      </c>
      <c r="S3" t="str">
        <f>LEFT(E3,1)</f>
        <v>3</v>
      </c>
    </row>
    <row r="4" spans="1:34">
      <c r="A4" s="38" t="str">
        <f>IF(C4="","",VLOOKUP('OPĆI DIO'!$C$1,'OPĆI DIO'!$N$4:$W$137,10,FALSE))</f>
        <v>08006</v>
      </c>
      <c r="B4" s="38" t="str">
        <f>IF(C4="","",VLOOKUP('OPĆI DIO'!$C$1,'OPĆI DIO'!$N$4:$W$137,9,FALSE))</f>
        <v>Sveučilišta i veleučilišta u Republici Hrvatskoj</v>
      </c>
      <c r="C4" s="43">
        <v>31</v>
      </c>
      <c r="D4" s="38" t="str">
        <f t="shared" ref="D4:D68" si="3">IFERROR(VLOOKUP(C4,$T$6:$U$23,2,FALSE),"")</f>
        <v>Vlastiti prihodi</v>
      </c>
      <c r="E4" s="43">
        <v>3121</v>
      </c>
      <c r="F4" s="38" t="str">
        <f t="shared" si="0"/>
        <v>Ostali rashodi za zaposlene</v>
      </c>
      <c r="G4" s="74" t="s">
        <v>143</v>
      </c>
      <c r="H4" s="38" t="str">
        <f t="shared" si="1"/>
        <v>REDOVNA DJELATNOST SVEUČILIŠTA U ZAGREBU (IZ EVIDENCIJSKIH PRIHODA)</v>
      </c>
      <c r="I4" s="38" t="str">
        <f t="shared" si="2"/>
        <v>0942</v>
      </c>
      <c r="J4" s="73">
        <v>30000</v>
      </c>
      <c r="K4" s="73">
        <v>25000</v>
      </c>
      <c r="L4" s="73">
        <v>15000</v>
      </c>
      <c r="M4" s="255"/>
      <c r="N4" t="str">
        <f>IF(C4="","",'OPĆI DIO'!$C$1)</f>
        <v>1837 SVEUČILIŠTE U ZAGREBU - GRAĐEVINSKI FAKULTET</v>
      </c>
      <c r="O4" t="str">
        <f t="shared" ref="O4:O68" si="4">LEFT(E4,3)</f>
        <v>312</v>
      </c>
      <c r="P4" t="str">
        <f t="shared" ref="P4:P68" si="5">LEFT(E4,2)</f>
        <v>31</v>
      </c>
      <c r="Q4" t="str">
        <f t="shared" ref="Q4:Q68" si="6">LEFT(C4,3)</f>
        <v>31</v>
      </c>
      <c r="R4" t="str">
        <f t="shared" ref="R4:R68" si="7">IF(S4="5",0,MID(I4,2,2))</f>
        <v>94</v>
      </c>
      <c r="S4" t="str">
        <f t="shared" ref="S4:S68" si="8">LEFT(E4,1)</f>
        <v>3</v>
      </c>
      <c r="W4" s="39"/>
      <c r="X4" s="39"/>
    </row>
    <row r="5" spans="1:34">
      <c r="A5" s="38" t="str">
        <f>IF(C5="","",VLOOKUP('OPĆI DIO'!$C$1,'OPĆI DIO'!$N$4:$W$137,10,FALSE))</f>
        <v>08006</v>
      </c>
      <c r="B5" s="38" t="str">
        <f>IF(C5="","",VLOOKUP('OPĆI DIO'!$C$1,'OPĆI DIO'!$N$4:$W$137,9,FALSE))</f>
        <v>Sveučilišta i veleučilišta u Republici Hrvatskoj</v>
      </c>
      <c r="C5" s="43">
        <v>31</v>
      </c>
      <c r="D5" s="38" t="str">
        <f t="shared" si="3"/>
        <v>Vlastiti prihodi</v>
      </c>
      <c r="E5" s="43">
        <v>3132</v>
      </c>
      <c r="F5" s="38" t="str">
        <f t="shared" si="0"/>
        <v>Doprinosi za obvezno zdravstveno osiguranje</v>
      </c>
      <c r="G5" s="74" t="s">
        <v>143</v>
      </c>
      <c r="H5" s="38" t="str">
        <f t="shared" si="1"/>
        <v>REDOVNA DJELATNOST SVEUČILIŠTA U ZAGREBU (IZ EVIDENCIJSKIH PRIHODA)</v>
      </c>
      <c r="I5" s="38" t="str">
        <f t="shared" si="2"/>
        <v>0942</v>
      </c>
      <c r="J5" s="73">
        <v>216600</v>
      </c>
      <c r="K5" s="73">
        <v>181500</v>
      </c>
      <c r="L5" s="73">
        <v>156750</v>
      </c>
      <c r="M5" s="255"/>
      <c r="N5" t="str">
        <f>IF(C5="","",'OPĆI DIO'!$C$1)</f>
        <v>1837 SVEUČILIŠTE U ZAGREBU - GRAĐEVINSKI FAKULTET</v>
      </c>
      <c r="O5" t="str">
        <f t="shared" si="4"/>
        <v>313</v>
      </c>
      <c r="P5" t="str">
        <f t="shared" si="5"/>
        <v>31</v>
      </c>
      <c r="Q5" t="str">
        <f t="shared" si="6"/>
        <v>31</v>
      </c>
      <c r="R5" t="str">
        <f t="shared" si="7"/>
        <v>94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3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8" t="str">
        <f>IF(C6="","",VLOOKUP('OPĆI DIO'!$C$1,'OPĆI DIO'!$N$4:$W$137,10,FALSE))</f>
        <v>08006</v>
      </c>
      <c r="B6" s="38" t="str">
        <f>IF(C6="","",VLOOKUP('OPĆI DIO'!$C$1,'OPĆI DIO'!$N$4:$W$137,9,FALSE))</f>
        <v>Sveučilišta i veleučilišta u Republici Hrvatskoj</v>
      </c>
      <c r="C6" s="43">
        <v>31</v>
      </c>
      <c r="D6" s="38" t="str">
        <f t="shared" si="3"/>
        <v>Vlastiti prihodi</v>
      </c>
      <c r="E6" s="43">
        <v>3211</v>
      </c>
      <c r="F6" s="38" t="str">
        <f t="shared" si="0"/>
        <v>Službena putovanja</v>
      </c>
      <c r="G6" s="74" t="s">
        <v>143</v>
      </c>
      <c r="H6" s="38" t="str">
        <f t="shared" si="1"/>
        <v>REDOVNA DJELATNOST SVEUČILIŠTA U ZAGREBU (IZ EVIDENCIJSKIH PRIHODA)</v>
      </c>
      <c r="I6" s="38" t="str">
        <f t="shared" si="2"/>
        <v>0942</v>
      </c>
      <c r="J6" s="73">
        <v>200000</v>
      </c>
      <c r="K6" s="73">
        <v>175000</v>
      </c>
      <c r="L6" s="73">
        <v>175000</v>
      </c>
      <c r="M6" s="255"/>
      <c r="N6" t="str">
        <f>IF(C6="","",'OPĆI DIO'!$C$1)</f>
        <v>1837 SVEUČILIŠTE U ZAGREBU - GRAĐEVINSKI FAKULTET</v>
      </c>
      <c r="O6" t="str">
        <f t="shared" si="4"/>
        <v>321</v>
      </c>
      <c r="P6" t="str">
        <f t="shared" si="5"/>
        <v>32</v>
      </c>
      <c r="Q6" t="str">
        <f t="shared" si="6"/>
        <v>31</v>
      </c>
      <c r="R6" t="str">
        <f t="shared" si="7"/>
        <v>94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3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8" t="str">
        <f>IF(C7="","",VLOOKUP('OPĆI DIO'!$C$1,'OPĆI DIO'!$N$4:$W$137,10,FALSE))</f>
        <v>08006</v>
      </c>
      <c r="B7" s="38" t="str">
        <f>IF(C7="","",VLOOKUP('OPĆI DIO'!$C$1,'OPĆI DIO'!$N$4:$W$137,9,FALSE))</f>
        <v>Sveučilišta i veleučilišta u Republici Hrvatskoj</v>
      </c>
      <c r="C7" s="43">
        <v>31</v>
      </c>
      <c r="D7" s="38" t="str">
        <f t="shared" si="3"/>
        <v>Vlastiti prihodi</v>
      </c>
      <c r="E7" s="43">
        <v>3212</v>
      </c>
      <c r="F7" s="38" t="str">
        <f t="shared" si="0"/>
        <v>Naknade za prijevoz, za rad na terenu i odvojeni život</v>
      </c>
      <c r="G7" s="74" t="s">
        <v>143</v>
      </c>
      <c r="H7" s="38" t="str">
        <f t="shared" si="1"/>
        <v>REDOVNA DJELATNOST SVEUČILIŠTA U ZAGREBU (IZ EVIDENCIJSKIH PRIHODA)</v>
      </c>
      <c r="I7" s="38" t="str">
        <f t="shared" si="2"/>
        <v>0942</v>
      </c>
      <c r="J7" s="73">
        <v>15200</v>
      </c>
      <c r="K7" s="73">
        <v>13200</v>
      </c>
      <c r="L7" s="73">
        <v>10000</v>
      </c>
      <c r="M7" s="255"/>
      <c r="N7" t="str">
        <f>IF(C7="","",'OPĆI DIO'!$C$1)</f>
        <v>1837 SVEUČILIŠTE U ZAGREBU - GRAĐEVINSKI FAKULTET</v>
      </c>
      <c r="O7" t="str">
        <f t="shared" si="4"/>
        <v>321</v>
      </c>
      <c r="P7" t="str">
        <f t="shared" si="5"/>
        <v>32</v>
      </c>
      <c r="Q7" t="str">
        <f t="shared" si="6"/>
        <v>31</v>
      </c>
      <c r="R7" t="str">
        <f t="shared" si="7"/>
        <v>94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3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2895</v>
      </c>
      <c r="AF7" t="s">
        <v>2896</v>
      </c>
      <c r="AG7" t="s">
        <v>2917</v>
      </c>
      <c r="AH7" t="s">
        <v>2924</v>
      </c>
    </row>
    <row r="8" spans="1:34">
      <c r="A8" s="38" t="str">
        <f>IF(C8="","",VLOOKUP('OPĆI DIO'!$C$1,'OPĆI DIO'!$N$4:$W$137,10,FALSE))</f>
        <v>08006</v>
      </c>
      <c r="B8" s="38" t="str">
        <f>IF(C8="","",VLOOKUP('OPĆI DIO'!$C$1,'OPĆI DIO'!$N$4:$W$137,9,FALSE))</f>
        <v>Sveučilišta i veleučilišta u Republici Hrvatskoj</v>
      </c>
      <c r="C8" s="43">
        <v>31</v>
      </c>
      <c r="D8" s="38" t="str">
        <f t="shared" si="3"/>
        <v>Vlastiti prihodi</v>
      </c>
      <c r="E8" s="43">
        <v>3213</v>
      </c>
      <c r="F8" s="38" t="str">
        <f t="shared" si="0"/>
        <v>Stručno usavršavanje zaposlenika</v>
      </c>
      <c r="G8" s="74" t="s">
        <v>143</v>
      </c>
      <c r="H8" s="38" t="str">
        <f t="shared" si="1"/>
        <v>REDOVNA DJELATNOST SVEUČILIŠTA U ZAGREBU (IZ EVIDENCIJSKIH PRIHODA)</v>
      </c>
      <c r="I8" s="38" t="str">
        <f t="shared" si="2"/>
        <v>0942</v>
      </c>
      <c r="J8" s="73">
        <v>34900</v>
      </c>
      <c r="K8" s="73">
        <v>30000</v>
      </c>
      <c r="L8" s="73">
        <v>20000</v>
      </c>
      <c r="M8" s="255"/>
      <c r="N8" t="str">
        <f>IF(C8="","",'OPĆI DIO'!$C$1)</f>
        <v>1837 SVEUČILIŠTE U ZAGREBU - GRAĐEVINSKI FAKULTET</v>
      </c>
      <c r="O8" t="str">
        <f t="shared" si="4"/>
        <v>321</v>
      </c>
      <c r="P8" t="str">
        <f t="shared" si="5"/>
        <v>32</v>
      </c>
      <c r="Q8" t="str">
        <f t="shared" si="6"/>
        <v>31</v>
      </c>
      <c r="R8" t="str">
        <f t="shared" si="7"/>
        <v>94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3" t="str">
        <f>LEFT(W8,2)</f>
        <v>31</v>
      </c>
      <c r="AA8" t="str">
        <f>LEFT(W8,3)</f>
        <v>311</v>
      </c>
      <c r="AC8" t="s">
        <v>4397</v>
      </c>
      <c r="AD8" t="s">
        <v>4398</v>
      </c>
      <c r="AE8" t="s">
        <v>4399</v>
      </c>
      <c r="AF8" t="s">
        <v>2937</v>
      </c>
      <c r="AG8" t="s">
        <v>2919</v>
      </c>
      <c r="AH8" t="s">
        <v>2920</v>
      </c>
    </row>
    <row r="9" spans="1:34">
      <c r="A9" s="38" t="str">
        <f>IF(C9="","",VLOOKUP('OPĆI DIO'!$C$1,'OPĆI DIO'!$N$4:$W$137,10,FALSE))</f>
        <v>08006</v>
      </c>
      <c r="B9" s="38" t="str">
        <f>IF(C9="","",VLOOKUP('OPĆI DIO'!$C$1,'OPĆI DIO'!$N$4:$W$137,9,FALSE))</f>
        <v>Sveučilišta i veleučilišta u Republici Hrvatskoj</v>
      </c>
      <c r="C9" s="43">
        <v>31</v>
      </c>
      <c r="D9" s="38" t="str">
        <f t="shared" si="3"/>
        <v>Vlastiti prihodi</v>
      </c>
      <c r="E9" s="43">
        <v>3214</v>
      </c>
      <c r="F9" s="38" t="str">
        <f t="shared" si="0"/>
        <v>Ostale naknade troškova zaposlenima</v>
      </c>
      <c r="G9" s="74" t="s">
        <v>143</v>
      </c>
      <c r="H9" s="38" t="str">
        <f t="shared" si="1"/>
        <v>REDOVNA DJELATNOST SVEUČILIŠTA U ZAGREBU (IZ EVIDENCIJSKIH PRIHODA)</v>
      </c>
      <c r="I9" s="38" t="str">
        <f t="shared" si="2"/>
        <v>0942</v>
      </c>
      <c r="J9" s="73">
        <v>1000</v>
      </c>
      <c r="K9" s="73">
        <v>1000</v>
      </c>
      <c r="L9" s="73">
        <v>1000</v>
      </c>
      <c r="M9" s="255"/>
      <c r="N9" t="str">
        <f>IF(C9="","",'OPĆI DIO'!$C$1)</f>
        <v>1837 SVEUČILIŠTE U ZAGREBU - GRAĐEVINSKI FAKULTET</v>
      </c>
      <c r="O9" t="str">
        <f t="shared" si="4"/>
        <v>321</v>
      </c>
      <c r="P9" t="str">
        <f t="shared" si="5"/>
        <v>32</v>
      </c>
      <c r="Q9" t="str">
        <f t="shared" si="6"/>
        <v>31</v>
      </c>
      <c r="R9" t="str">
        <f t="shared" si="7"/>
        <v>94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3" t="str">
        <f>LEFT(W9,2)</f>
        <v>31</v>
      </c>
      <c r="AA9" t="str">
        <f>LEFT(W9,3)</f>
        <v>312</v>
      </c>
      <c r="AC9" t="s">
        <v>4400</v>
      </c>
      <c r="AD9" t="s">
        <v>4401</v>
      </c>
      <c r="AE9" t="s">
        <v>4399</v>
      </c>
      <c r="AF9" t="s">
        <v>2937</v>
      </c>
      <c r="AG9" t="s">
        <v>2917</v>
      </c>
      <c r="AH9" t="s">
        <v>2927</v>
      </c>
    </row>
    <row r="10" spans="1:34">
      <c r="A10" s="38" t="str">
        <f>IF(C10="","",VLOOKUP('OPĆI DIO'!$C$1,'OPĆI DIO'!$N$4:$W$137,10,FALSE))</f>
        <v>08006</v>
      </c>
      <c r="B10" s="38" t="str">
        <f>IF(C10="","",VLOOKUP('OPĆI DIO'!$C$1,'OPĆI DIO'!$N$4:$W$137,9,FALSE))</f>
        <v>Sveučilišta i veleučilišta u Republici Hrvatskoj</v>
      </c>
      <c r="C10" s="43">
        <v>31</v>
      </c>
      <c r="D10" s="38" t="str">
        <f t="shared" si="3"/>
        <v>Vlastiti prihodi</v>
      </c>
      <c r="E10" s="43">
        <v>3221</v>
      </c>
      <c r="F10" s="38" t="str">
        <f t="shared" si="0"/>
        <v>Uredski materijal i ostali materijalni rashodi</v>
      </c>
      <c r="G10" s="74" t="s">
        <v>143</v>
      </c>
      <c r="H10" s="38" t="str">
        <f t="shared" si="1"/>
        <v>REDOVNA DJELATNOST SVEUČILIŠTA U ZAGREBU (IZ EVIDENCIJSKIH PRIHODA)</v>
      </c>
      <c r="I10" s="38" t="str">
        <f t="shared" si="2"/>
        <v>0942</v>
      </c>
      <c r="J10" s="73">
        <v>27000</v>
      </c>
      <c r="K10" s="73">
        <v>20000</v>
      </c>
      <c r="L10" s="73">
        <v>13500</v>
      </c>
      <c r="M10" s="255"/>
      <c r="N10" t="str">
        <f>IF(C10="","",'OPĆI DIO'!$C$1)</f>
        <v>1837 SVEUČILIŠTE U ZAGREBU - GRAĐEVINSKI FAKULTET</v>
      </c>
      <c r="O10" t="str">
        <f t="shared" si="4"/>
        <v>322</v>
      </c>
      <c r="P10" t="str">
        <f t="shared" si="5"/>
        <v>32</v>
      </c>
      <c r="Q10" t="str">
        <f t="shared" si="6"/>
        <v>31</v>
      </c>
      <c r="R10" t="str">
        <f t="shared" si="7"/>
        <v>94</v>
      </c>
      <c r="S10" t="str">
        <f t="shared" si="8"/>
        <v>3</v>
      </c>
      <c r="T10">
        <v>43</v>
      </c>
      <c r="U10" t="s">
        <v>94</v>
      </c>
      <c r="W10" s="80">
        <v>3132</v>
      </c>
      <c r="X10" s="80" t="s">
        <v>49</v>
      </c>
      <c r="Y10" s="80"/>
      <c r="Z10" s="123" t="str">
        <f t="shared" ref="Z10:Z42" si="9">LEFT(W10,2)</f>
        <v>31</v>
      </c>
      <c r="AA10" s="80" t="str">
        <f t="shared" ref="AA10:AA42" si="10">LEFT(W10,3)</f>
        <v>313</v>
      </c>
      <c r="AC10" t="s">
        <v>1102</v>
      </c>
      <c r="AD10" t="s">
        <v>1103</v>
      </c>
      <c r="AE10" t="s">
        <v>2895</v>
      </c>
      <c r="AF10" t="s">
        <v>2896</v>
      </c>
      <c r="AG10" t="s">
        <v>2917</v>
      </c>
      <c r="AH10" t="s">
        <v>2927</v>
      </c>
    </row>
    <row r="11" spans="1:34">
      <c r="A11" s="38" t="str">
        <f>IF(C11="","",VLOOKUP('OPĆI DIO'!$C$1,'OPĆI DIO'!$N$4:$W$137,10,FALSE))</f>
        <v>08006</v>
      </c>
      <c r="B11" s="38" t="str">
        <f>IF(C11="","",VLOOKUP('OPĆI DIO'!$C$1,'OPĆI DIO'!$N$4:$W$137,9,FALSE))</f>
        <v>Sveučilišta i veleučilišta u Republici Hrvatskoj</v>
      </c>
      <c r="C11" s="43">
        <v>31</v>
      </c>
      <c r="D11" s="38" t="str">
        <f t="shared" si="3"/>
        <v>Vlastiti prihodi</v>
      </c>
      <c r="E11" s="43">
        <v>3222</v>
      </c>
      <c r="F11" s="38" t="str">
        <f t="shared" si="0"/>
        <v>Materijal i sirovine</v>
      </c>
      <c r="G11" s="74" t="s">
        <v>143</v>
      </c>
      <c r="H11" s="38" t="str">
        <f t="shared" si="1"/>
        <v>REDOVNA DJELATNOST SVEUČILIŠTA U ZAGREBU (IZ EVIDENCIJSKIH PRIHODA)</v>
      </c>
      <c r="I11" s="38" t="str">
        <f t="shared" si="2"/>
        <v>0942</v>
      </c>
      <c r="J11" s="73">
        <v>15000</v>
      </c>
      <c r="K11" s="73">
        <v>9500</v>
      </c>
      <c r="L11" s="73">
        <v>7500</v>
      </c>
      <c r="M11" s="255"/>
      <c r="N11" t="str">
        <f>IF(C11="","",'OPĆI DIO'!$C$1)</f>
        <v>1837 SVEUČILIŠTE U ZAGREBU - GRAĐEVINSKI FAKULTET</v>
      </c>
      <c r="O11" t="str">
        <f t="shared" si="4"/>
        <v>322</v>
      </c>
      <c r="P11" t="str">
        <f t="shared" si="5"/>
        <v>32</v>
      </c>
      <c r="Q11" t="str">
        <f t="shared" si="6"/>
        <v>31</v>
      </c>
      <c r="R11" t="str">
        <f t="shared" si="7"/>
        <v>94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3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2897</v>
      </c>
      <c r="AF11" t="s">
        <v>2898</v>
      </c>
      <c r="AG11" t="s">
        <v>2917</v>
      </c>
      <c r="AH11" t="s">
        <v>2926</v>
      </c>
    </row>
    <row r="12" spans="1:34">
      <c r="A12" s="38" t="str">
        <f>IF(C12="","",VLOOKUP('OPĆI DIO'!$C$1,'OPĆI DIO'!$N$4:$W$137,10,FALSE))</f>
        <v>08006</v>
      </c>
      <c r="B12" s="38" t="str">
        <f>IF(C12="","",VLOOKUP('OPĆI DIO'!$C$1,'OPĆI DIO'!$N$4:$W$137,9,FALSE))</f>
        <v>Sveučilišta i veleučilišta u Republici Hrvatskoj</v>
      </c>
      <c r="C12" s="43">
        <v>31</v>
      </c>
      <c r="D12" s="38" t="str">
        <f t="shared" si="3"/>
        <v>Vlastiti prihodi</v>
      </c>
      <c r="E12" s="43">
        <v>3223</v>
      </c>
      <c r="F12" s="38" t="str">
        <f t="shared" si="0"/>
        <v>Energija</v>
      </c>
      <c r="G12" s="74" t="s">
        <v>143</v>
      </c>
      <c r="H12" s="38" t="str">
        <f t="shared" si="1"/>
        <v>REDOVNA DJELATNOST SVEUČILIŠTA U ZAGREBU (IZ EVIDENCIJSKIH PRIHODA)</v>
      </c>
      <c r="I12" s="38" t="str">
        <f t="shared" si="2"/>
        <v>0942</v>
      </c>
      <c r="J12" s="73">
        <v>3300</v>
      </c>
      <c r="K12" s="73">
        <v>3000</v>
      </c>
      <c r="L12" s="73">
        <v>2500</v>
      </c>
      <c r="M12" s="255"/>
      <c r="N12" t="str">
        <f>IF(C12="","",'OPĆI DIO'!$C$1)</f>
        <v>1837 SVEUČILIŠTE U ZAGREBU - GRAĐEVINSKI FAKULTET</v>
      </c>
      <c r="O12" t="str">
        <f t="shared" si="4"/>
        <v>322</v>
      </c>
      <c r="P12" t="str">
        <f t="shared" si="5"/>
        <v>32</v>
      </c>
      <c r="Q12" t="str">
        <f t="shared" si="6"/>
        <v>31</v>
      </c>
      <c r="R12" t="str">
        <f t="shared" si="7"/>
        <v>94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3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2895</v>
      </c>
      <c r="AF12" t="s">
        <v>2896</v>
      </c>
      <c r="AG12" t="s">
        <v>2917</v>
      </c>
      <c r="AH12" t="s">
        <v>2927</v>
      </c>
    </row>
    <row r="13" spans="1:34">
      <c r="A13" s="38" t="str">
        <f>IF(C13="","",VLOOKUP('OPĆI DIO'!$C$1,'OPĆI DIO'!$N$4:$W$137,10,FALSE))</f>
        <v>08006</v>
      </c>
      <c r="B13" s="38" t="str">
        <f>IF(C13="","",VLOOKUP('OPĆI DIO'!$C$1,'OPĆI DIO'!$N$4:$W$137,9,FALSE))</f>
        <v>Sveučilišta i veleučilišta u Republici Hrvatskoj</v>
      </c>
      <c r="C13" s="43">
        <v>31</v>
      </c>
      <c r="D13" s="38" t="str">
        <f t="shared" si="3"/>
        <v>Vlastiti prihodi</v>
      </c>
      <c r="E13" s="43">
        <v>3224</v>
      </c>
      <c r="F13" s="38" t="str">
        <f t="shared" si="0"/>
        <v>Materijal i dijelovi za tekuće i investicijsko održavanje</v>
      </c>
      <c r="G13" s="74" t="s">
        <v>143</v>
      </c>
      <c r="H13" s="38" t="str">
        <f t="shared" si="1"/>
        <v>REDOVNA DJELATNOST SVEUČILIŠTA U ZAGREBU (IZ EVIDENCIJSKIH PRIHODA)</v>
      </c>
      <c r="I13" s="38" t="str">
        <f t="shared" si="2"/>
        <v>0942</v>
      </c>
      <c r="J13" s="73">
        <v>30000</v>
      </c>
      <c r="K13" s="73">
        <v>20000</v>
      </c>
      <c r="L13" s="73">
        <v>10000</v>
      </c>
      <c r="M13" s="255"/>
      <c r="N13" t="str">
        <f>IF(C13="","",'OPĆI DIO'!$C$1)</f>
        <v>1837 SVEUČILIŠTE U ZAGREBU - GRAĐEVINSKI FAKULTET</v>
      </c>
      <c r="O13" t="str">
        <f t="shared" si="4"/>
        <v>322</v>
      </c>
      <c r="P13" t="str">
        <f t="shared" si="5"/>
        <v>32</v>
      </c>
      <c r="Q13" t="str">
        <f t="shared" si="6"/>
        <v>31</v>
      </c>
      <c r="R13" t="str">
        <f t="shared" si="7"/>
        <v>94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3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2895</v>
      </c>
      <c r="AF13" t="s">
        <v>2896</v>
      </c>
      <c r="AG13" t="s">
        <v>2917</v>
      </c>
      <c r="AH13" t="s">
        <v>2927</v>
      </c>
    </row>
    <row r="14" spans="1:34">
      <c r="A14" s="38" t="str">
        <f>IF(C14="","",VLOOKUP('OPĆI DIO'!$C$1,'OPĆI DIO'!$N$4:$W$137,10,FALSE))</f>
        <v>08006</v>
      </c>
      <c r="B14" s="38" t="str">
        <f>IF(C14="","",VLOOKUP('OPĆI DIO'!$C$1,'OPĆI DIO'!$N$4:$W$137,9,FALSE))</f>
        <v>Sveučilišta i veleučilišta u Republici Hrvatskoj</v>
      </c>
      <c r="C14" s="43">
        <v>31</v>
      </c>
      <c r="D14" s="38" t="str">
        <f t="shared" si="3"/>
        <v>Vlastiti prihodi</v>
      </c>
      <c r="E14" s="43">
        <v>3225</v>
      </c>
      <c r="F14" s="38" t="str">
        <f t="shared" si="0"/>
        <v>Sitni inventar i autogume</v>
      </c>
      <c r="G14" s="74" t="s">
        <v>143</v>
      </c>
      <c r="H14" s="38" t="str">
        <f t="shared" si="1"/>
        <v>REDOVNA DJELATNOST SVEUČILIŠTA U ZAGREBU (IZ EVIDENCIJSKIH PRIHODA)</v>
      </c>
      <c r="I14" s="38" t="str">
        <f t="shared" si="2"/>
        <v>0942</v>
      </c>
      <c r="J14" s="73">
        <v>200</v>
      </c>
      <c r="K14" s="73">
        <v>200</v>
      </c>
      <c r="L14" s="73">
        <v>200</v>
      </c>
      <c r="M14" s="255"/>
      <c r="N14" t="str">
        <f>IF(C14="","",'OPĆI DIO'!$C$1)</f>
        <v>1837 SVEUČILIŠTE U ZAGREBU - GRAĐEVINSKI FAKULTET</v>
      </c>
      <c r="O14" t="str">
        <f t="shared" si="4"/>
        <v>322</v>
      </c>
      <c r="P14" t="str">
        <f t="shared" si="5"/>
        <v>32</v>
      </c>
      <c r="Q14" t="str">
        <f t="shared" si="6"/>
        <v>31</v>
      </c>
      <c r="R14" t="str">
        <f t="shared" si="7"/>
        <v>94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3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2899</v>
      </c>
      <c r="AF14" t="s">
        <v>2900</v>
      </c>
      <c r="AG14" t="s">
        <v>2917</v>
      </c>
      <c r="AH14" t="s">
        <v>2925</v>
      </c>
    </row>
    <row r="15" spans="1:34">
      <c r="A15" s="38" t="str">
        <f>IF(C15="","",VLOOKUP('OPĆI DIO'!$C$1,'OPĆI DIO'!$N$4:$W$137,10,FALSE))</f>
        <v>08006</v>
      </c>
      <c r="B15" s="38" t="str">
        <f>IF(C15="","",VLOOKUP('OPĆI DIO'!$C$1,'OPĆI DIO'!$N$4:$W$137,9,FALSE))</f>
        <v>Sveučilišta i veleučilišta u Republici Hrvatskoj</v>
      </c>
      <c r="C15" s="43">
        <v>31</v>
      </c>
      <c r="D15" s="38" t="str">
        <f t="shared" si="3"/>
        <v>Vlastiti prihodi</v>
      </c>
      <c r="E15" s="43">
        <v>3227</v>
      </c>
      <c r="F15" s="38" t="str">
        <f t="shared" si="0"/>
        <v>Službena, radna i zaštitna odjeća i obuća</v>
      </c>
      <c r="G15" s="74" t="s">
        <v>143</v>
      </c>
      <c r="H15" s="38" t="str">
        <f t="shared" si="1"/>
        <v>REDOVNA DJELATNOST SVEUČILIŠTA U ZAGREBU (IZ EVIDENCIJSKIH PRIHODA)</v>
      </c>
      <c r="I15" s="38" t="str">
        <f t="shared" si="2"/>
        <v>0942</v>
      </c>
      <c r="J15" s="73">
        <v>1000</v>
      </c>
      <c r="K15" s="73">
        <v>1000</v>
      </c>
      <c r="L15" s="73">
        <v>1000</v>
      </c>
      <c r="M15" s="255"/>
      <c r="N15" t="str">
        <f>IF(C15="","",'OPĆI DIO'!$C$1)</f>
        <v>1837 SVEUČILIŠTE U ZAGREBU - GRAĐEVINSKI FAKULTET</v>
      </c>
      <c r="O15" t="str">
        <f t="shared" si="4"/>
        <v>322</v>
      </c>
      <c r="P15" t="str">
        <f t="shared" si="5"/>
        <v>32</v>
      </c>
      <c r="Q15" t="str">
        <f t="shared" si="6"/>
        <v>31</v>
      </c>
      <c r="R15" t="str">
        <f t="shared" si="7"/>
        <v>94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3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2891</v>
      </c>
      <c r="AF15" t="s">
        <v>2892</v>
      </c>
      <c r="AG15" t="s">
        <v>2917</v>
      </c>
      <c r="AH15" t="s">
        <v>2924</v>
      </c>
    </row>
    <row r="16" spans="1:34">
      <c r="A16" s="38" t="str">
        <f>IF(C16="","",VLOOKUP('OPĆI DIO'!$C$1,'OPĆI DIO'!$N$4:$W$137,10,FALSE))</f>
        <v>08006</v>
      </c>
      <c r="B16" s="38" t="str">
        <f>IF(C16="","",VLOOKUP('OPĆI DIO'!$C$1,'OPĆI DIO'!$N$4:$W$137,9,FALSE))</f>
        <v>Sveučilišta i veleučilišta u Republici Hrvatskoj</v>
      </c>
      <c r="C16" s="43">
        <v>31</v>
      </c>
      <c r="D16" s="38" t="str">
        <f t="shared" si="3"/>
        <v>Vlastiti prihodi</v>
      </c>
      <c r="E16" s="43">
        <v>3231</v>
      </c>
      <c r="F16" s="38" t="str">
        <f t="shared" si="0"/>
        <v>Usluge telefona, interneta, pošte i prijevoza</v>
      </c>
      <c r="G16" s="74" t="s">
        <v>143</v>
      </c>
      <c r="H16" s="38" t="str">
        <f t="shared" si="1"/>
        <v>REDOVNA DJELATNOST SVEUČILIŠTA U ZAGREBU (IZ EVIDENCIJSKIH PRIHODA)</v>
      </c>
      <c r="I16" s="38" t="str">
        <f t="shared" si="2"/>
        <v>0942</v>
      </c>
      <c r="J16" s="73">
        <v>33000</v>
      </c>
      <c r="K16" s="73">
        <v>20000</v>
      </c>
      <c r="L16" s="73">
        <v>15000</v>
      </c>
      <c r="M16" s="255"/>
      <c r="N16" t="str">
        <f>IF(C16="","",'OPĆI DIO'!$C$1)</f>
        <v>1837 SVEUČILIŠTE U ZAGREBU - GRAĐEVINSKI FAKULTET</v>
      </c>
      <c r="O16" t="str">
        <f t="shared" si="4"/>
        <v>323</v>
      </c>
      <c r="P16" t="str">
        <f t="shared" si="5"/>
        <v>32</v>
      </c>
      <c r="Q16" t="str">
        <f t="shared" si="6"/>
        <v>31</v>
      </c>
      <c r="R16" t="str">
        <f t="shared" si="7"/>
        <v>94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3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2901</v>
      </c>
      <c r="AF16" t="s">
        <v>2902</v>
      </c>
      <c r="AG16" t="s">
        <v>2918</v>
      </c>
      <c r="AH16" t="s">
        <v>2923</v>
      </c>
    </row>
    <row r="17" spans="1:34">
      <c r="A17" s="38" t="str">
        <f>IF(C17="","",VLOOKUP('OPĆI DIO'!$C$1,'OPĆI DIO'!$N$4:$W$137,10,FALSE))</f>
        <v>08006</v>
      </c>
      <c r="B17" s="38" t="str">
        <f>IF(C17="","",VLOOKUP('OPĆI DIO'!$C$1,'OPĆI DIO'!$N$4:$W$137,9,FALSE))</f>
        <v>Sveučilišta i veleučilišta u Republici Hrvatskoj</v>
      </c>
      <c r="C17" s="43">
        <v>31</v>
      </c>
      <c r="D17" s="38" t="str">
        <f t="shared" si="3"/>
        <v>Vlastiti prihodi</v>
      </c>
      <c r="E17" s="43">
        <v>3232</v>
      </c>
      <c r="F17" s="38" t="str">
        <f t="shared" si="0"/>
        <v>Usluge tekućeg i investicijskog održavanja</v>
      </c>
      <c r="G17" s="74" t="s">
        <v>143</v>
      </c>
      <c r="H17" s="38" t="str">
        <f t="shared" si="1"/>
        <v>REDOVNA DJELATNOST SVEUČILIŠTA U ZAGREBU (IZ EVIDENCIJSKIH PRIHODA)</v>
      </c>
      <c r="I17" s="38" t="str">
        <f t="shared" si="2"/>
        <v>0942</v>
      </c>
      <c r="J17" s="73">
        <v>30000</v>
      </c>
      <c r="K17" s="73">
        <v>20000</v>
      </c>
      <c r="L17" s="73">
        <v>10000</v>
      </c>
      <c r="M17" s="255"/>
      <c r="N17" t="str">
        <f>IF(C17="","",'OPĆI DIO'!$C$1)</f>
        <v>1837 SVEUČILIŠTE U ZAGREBU - GRAĐEVINSKI FAKULTET</v>
      </c>
      <c r="O17" t="str">
        <f t="shared" si="4"/>
        <v>323</v>
      </c>
      <c r="P17" t="str">
        <f t="shared" si="5"/>
        <v>32</v>
      </c>
      <c r="Q17" t="str">
        <f t="shared" si="6"/>
        <v>31</v>
      </c>
      <c r="R17" t="str">
        <f t="shared" si="7"/>
        <v>94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3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2895</v>
      </c>
      <c r="AF17" t="s">
        <v>2896</v>
      </c>
      <c r="AG17" t="s">
        <v>2917</v>
      </c>
      <c r="AH17" t="s">
        <v>2927</v>
      </c>
    </row>
    <row r="18" spans="1:34">
      <c r="A18" s="38" t="str">
        <f>IF(C18="","",VLOOKUP('OPĆI DIO'!$C$1,'OPĆI DIO'!$N$4:$W$137,10,FALSE))</f>
        <v>08006</v>
      </c>
      <c r="B18" s="38" t="str">
        <f>IF(C18="","",VLOOKUP('OPĆI DIO'!$C$1,'OPĆI DIO'!$N$4:$W$137,9,FALSE))</f>
        <v>Sveučilišta i veleučilišta u Republici Hrvatskoj</v>
      </c>
      <c r="C18" s="43">
        <v>31</v>
      </c>
      <c r="D18" s="38" t="str">
        <f t="shared" si="3"/>
        <v>Vlastiti prihodi</v>
      </c>
      <c r="E18" s="43">
        <v>3233</v>
      </c>
      <c r="F18" s="38" t="str">
        <f t="shared" si="0"/>
        <v>Usluge promidžbe i informiranja</v>
      </c>
      <c r="G18" s="74" t="s">
        <v>143</v>
      </c>
      <c r="H18" s="38" t="str">
        <f t="shared" si="1"/>
        <v>REDOVNA DJELATNOST SVEUČILIŠTA U ZAGREBU (IZ EVIDENCIJSKIH PRIHODA)</v>
      </c>
      <c r="I18" s="38" t="str">
        <f t="shared" si="2"/>
        <v>0942</v>
      </c>
      <c r="J18" s="73">
        <v>5000</v>
      </c>
      <c r="K18" s="73">
        <v>3000</v>
      </c>
      <c r="L18" s="73">
        <v>2500</v>
      </c>
      <c r="M18" s="255"/>
      <c r="N18" t="str">
        <f>IF(C18="","",'OPĆI DIO'!$C$1)</f>
        <v>1837 SVEUČILIŠTE U ZAGREBU - GRAĐEVINSKI FAKULTET</v>
      </c>
      <c r="O18" t="str">
        <f t="shared" si="4"/>
        <v>323</v>
      </c>
      <c r="P18" t="str">
        <f t="shared" si="5"/>
        <v>32</v>
      </c>
      <c r="Q18" t="str">
        <f t="shared" si="6"/>
        <v>31</v>
      </c>
      <c r="R18" t="str">
        <f t="shared" si="7"/>
        <v>94</v>
      </c>
      <c r="S18" t="str">
        <f t="shared" si="8"/>
        <v>3</v>
      </c>
      <c r="T18" s="89">
        <v>581</v>
      </c>
      <c r="U18" s="90" t="s">
        <v>1245</v>
      </c>
      <c r="W18">
        <v>3224</v>
      </c>
      <c r="X18" t="s">
        <v>91</v>
      </c>
      <c r="Z18" s="123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2895</v>
      </c>
      <c r="AF18" t="s">
        <v>2896</v>
      </c>
      <c r="AG18" t="s">
        <v>2917</v>
      </c>
      <c r="AH18" t="s">
        <v>2927</v>
      </c>
    </row>
    <row r="19" spans="1:34">
      <c r="A19" s="38" t="str">
        <f>IF(C19="","",VLOOKUP('OPĆI DIO'!$C$1,'OPĆI DIO'!$N$4:$W$137,10,FALSE))</f>
        <v>08006</v>
      </c>
      <c r="B19" s="38" t="str">
        <f>IF(C19="","",VLOOKUP('OPĆI DIO'!$C$1,'OPĆI DIO'!$N$4:$W$137,9,FALSE))</f>
        <v>Sveučilišta i veleučilišta u Republici Hrvatskoj</v>
      </c>
      <c r="C19" s="43">
        <v>31</v>
      </c>
      <c r="D19" s="38" t="str">
        <f t="shared" si="3"/>
        <v>Vlastiti prihodi</v>
      </c>
      <c r="E19" s="43">
        <v>3235</v>
      </c>
      <c r="F19" s="38" t="str">
        <f t="shared" si="0"/>
        <v>Zakupnine i najamnine</v>
      </c>
      <c r="G19" s="74" t="s">
        <v>143</v>
      </c>
      <c r="H19" s="38" t="str">
        <f t="shared" si="1"/>
        <v>REDOVNA DJELATNOST SVEUČILIŠTA U ZAGREBU (IZ EVIDENCIJSKIH PRIHODA)</v>
      </c>
      <c r="I19" s="38" t="str">
        <f t="shared" si="2"/>
        <v>0942</v>
      </c>
      <c r="J19" s="73">
        <v>53000</v>
      </c>
      <c r="K19" s="73">
        <v>30000</v>
      </c>
      <c r="L19" s="73">
        <v>25000</v>
      </c>
      <c r="M19" s="255"/>
      <c r="N19" t="str">
        <f>IF(C19="","",'OPĆI DIO'!$C$1)</f>
        <v>1837 SVEUČILIŠTE U ZAGREBU - GRAĐEVINSKI FAKULTET</v>
      </c>
      <c r="O19" t="str">
        <f t="shared" si="4"/>
        <v>323</v>
      </c>
      <c r="P19" t="str">
        <f t="shared" si="5"/>
        <v>32</v>
      </c>
      <c r="Q19" t="str">
        <f t="shared" si="6"/>
        <v>31</v>
      </c>
      <c r="R19" t="str">
        <f t="shared" si="7"/>
        <v>94</v>
      </c>
      <c r="S19" t="str">
        <f t="shared" si="8"/>
        <v>3</v>
      </c>
      <c r="T19">
        <v>61</v>
      </c>
      <c r="U19" t="s">
        <v>113</v>
      </c>
      <c r="W19">
        <v>3225</v>
      </c>
      <c r="X19" s="123" t="s">
        <v>6537</v>
      </c>
      <c r="Z19" s="123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2895</v>
      </c>
      <c r="AF19" t="s">
        <v>2896</v>
      </c>
      <c r="AG19" t="s">
        <v>2917</v>
      </c>
      <c r="AH19" t="s">
        <v>2927</v>
      </c>
    </row>
    <row r="20" spans="1:34">
      <c r="A20" s="38" t="str">
        <f>IF(C20="","",VLOOKUP('OPĆI DIO'!$C$1,'OPĆI DIO'!$N$4:$W$137,10,FALSE))</f>
        <v>08006</v>
      </c>
      <c r="B20" s="38" t="str">
        <f>IF(C20="","",VLOOKUP('OPĆI DIO'!$C$1,'OPĆI DIO'!$N$4:$W$137,9,FALSE))</f>
        <v>Sveučilišta i veleučilišta u Republici Hrvatskoj</v>
      </c>
      <c r="C20" s="43">
        <v>31</v>
      </c>
      <c r="D20" s="38" t="str">
        <f t="shared" si="3"/>
        <v>Vlastiti prihodi</v>
      </c>
      <c r="E20" s="43">
        <v>3237</v>
      </c>
      <c r="F20" s="38" t="str">
        <f t="shared" si="0"/>
        <v>Intelektualne i osobne usluge</v>
      </c>
      <c r="G20" s="74" t="s">
        <v>143</v>
      </c>
      <c r="H20" s="38" t="str">
        <f t="shared" si="1"/>
        <v>REDOVNA DJELATNOST SVEUČILIŠTA U ZAGREBU (IZ EVIDENCIJSKIH PRIHODA)</v>
      </c>
      <c r="I20" s="38" t="str">
        <f t="shared" si="2"/>
        <v>0942</v>
      </c>
      <c r="J20" s="73">
        <v>650000</v>
      </c>
      <c r="K20" s="73">
        <v>450000</v>
      </c>
      <c r="L20" s="73">
        <v>320000</v>
      </c>
      <c r="M20" s="255"/>
      <c r="N20" t="str">
        <f>IF(C20="","",'OPĆI DIO'!$C$1)</f>
        <v>1837 SVEUČILIŠTE U ZAGREBU - GRAĐEVINSKI FAKULTET</v>
      </c>
      <c r="O20" t="str">
        <f t="shared" si="4"/>
        <v>323</v>
      </c>
      <c r="P20" t="str">
        <f t="shared" si="5"/>
        <v>32</v>
      </c>
      <c r="Q20" t="str">
        <f t="shared" si="6"/>
        <v>31</v>
      </c>
      <c r="R20" t="str">
        <f t="shared" si="7"/>
        <v>94</v>
      </c>
      <c r="S20" t="str">
        <f t="shared" si="8"/>
        <v>3</v>
      </c>
      <c r="T20">
        <v>63</v>
      </c>
      <c r="U20" t="s">
        <v>6507</v>
      </c>
      <c r="W20">
        <v>3226</v>
      </c>
      <c r="X20" t="s">
        <v>173</v>
      </c>
      <c r="Z20" s="123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2895</v>
      </c>
      <c r="AF20" t="s">
        <v>2896</v>
      </c>
      <c r="AG20" t="s">
        <v>2917</v>
      </c>
      <c r="AH20" t="s">
        <v>2927</v>
      </c>
    </row>
    <row r="21" spans="1:34">
      <c r="A21" s="38" t="str">
        <f>IF(C21="","",VLOOKUP('OPĆI DIO'!$C$1,'OPĆI DIO'!$N$4:$W$137,10,FALSE))</f>
        <v>08006</v>
      </c>
      <c r="B21" s="38" t="str">
        <f>IF(C21="","",VLOOKUP('OPĆI DIO'!$C$1,'OPĆI DIO'!$N$4:$W$137,9,FALSE))</f>
        <v>Sveučilišta i veleučilišta u Republici Hrvatskoj</v>
      </c>
      <c r="C21" s="43">
        <v>31</v>
      </c>
      <c r="D21" s="38" t="str">
        <f t="shared" si="3"/>
        <v>Vlastiti prihodi</v>
      </c>
      <c r="E21" s="43">
        <v>3238</v>
      </c>
      <c r="F21" s="38" t="str">
        <f t="shared" si="0"/>
        <v>Računalne usluge</v>
      </c>
      <c r="G21" s="74" t="s">
        <v>143</v>
      </c>
      <c r="H21" s="38" t="str">
        <f t="shared" si="1"/>
        <v>REDOVNA DJELATNOST SVEUČILIŠTA U ZAGREBU (IZ EVIDENCIJSKIH PRIHODA)</v>
      </c>
      <c r="I21" s="38" t="str">
        <f t="shared" si="2"/>
        <v>0942</v>
      </c>
      <c r="J21" s="73">
        <v>4000</v>
      </c>
      <c r="K21" s="73">
        <v>2000</v>
      </c>
      <c r="L21" s="73">
        <v>2000</v>
      </c>
      <c r="M21" s="255"/>
      <c r="N21" t="str">
        <f>IF(C21="","",'OPĆI DIO'!$C$1)</f>
        <v>1837 SVEUČILIŠTE U ZAGREBU - GRAĐEVINSKI FAKULTET</v>
      </c>
      <c r="O21" t="str">
        <f t="shared" si="4"/>
        <v>323</v>
      </c>
      <c r="P21" t="str">
        <f t="shared" si="5"/>
        <v>32</v>
      </c>
      <c r="Q21" t="str">
        <f t="shared" si="6"/>
        <v>31</v>
      </c>
      <c r="R21" t="str">
        <f t="shared" si="7"/>
        <v>94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3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2891</v>
      </c>
      <c r="AF21" t="s">
        <v>2892</v>
      </c>
      <c r="AG21" t="s">
        <v>2917</v>
      </c>
      <c r="AH21" t="s">
        <v>2924</v>
      </c>
    </row>
    <row r="22" spans="1:34">
      <c r="A22" s="38" t="str">
        <f>IF(C22="","",VLOOKUP('OPĆI DIO'!$C$1,'OPĆI DIO'!$N$4:$W$137,10,FALSE))</f>
        <v>08006</v>
      </c>
      <c r="B22" s="38" t="str">
        <f>IF(C22="","",VLOOKUP('OPĆI DIO'!$C$1,'OPĆI DIO'!$N$4:$W$137,9,FALSE))</f>
        <v>Sveučilišta i veleučilišta u Republici Hrvatskoj</v>
      </c>
      <c r="C22" s="43">
        <v>31</v>
      </c>
      <c r="D22" s="38" t="str">
        <f t="shared" si="3"/>
        <v>Vlastiti prihodi</v>
      </c>
      <c r="E22" s="43">
        <v>3239</v>
      </c>
      <c r="F22" s="38" t="str">
        <f t="shared" si="0"/>
        <v>Ostale usluge</v>
      </c>
      <c r="G22" s="74" t="s">
        <v>143</v>
      </c>
      <c r="H22" s="38" t="str">
        <f t="shared" si="1"/>
        <v>REDOVNA DJELATNOST SVEUČILIŠTA U ZAGREBU (IZ EVIDENCIJSKIH PRIHODA)</v>
      </c>
      <c r="I22" s="38" t="str">
        <f t="shared" si="2"/>
        <v>0942</v>
      </c>
      <c r="J22" s="73">
        <v>17000</v>
      </c>
      <c r="K22" s="73">
        <v>12000</v>
      </c>
      <c r="L22" s="73">
        <v>10000</v>
      </c>
      <c r="M22" s="255"/>
      <c r="N22" t="str">
        <f>IF(C22="","",'OPĆI DIO'!$C$1)</f>
        <v>1837 SVEUČILIŠTE U ZAGREBU - GRAĐEVINSKI FAKULTET</v>
      </c>
      <c r="O22" t="str">
        <f t="shared" si="4"/>
        <v>323</v>
      </c>
      <c r="P22" t="str">
        <f t="shared" si="5"/>
        <v>32</v>
      </c>
      <c r="Q22" t="str">
        <f t="shared" si="6"/>
        <v>31</v>
      </c>
      <c r="R22" t="str">
        <f t="shared" si="7"/>
        <v>94</v>
      </c>
      <c r="S22" t="str">
        <f t="shared" si="8"/>
        <v>3</v>
      </c>
      <c r="T22">
        <v>810</v>
      </c>
      <c r="U22" t="s">
        <v>6508</v>
      </c>
      <c r="W22">
        <v>3231</v>
      </c>
      <c r="X22" s="123" t="s">
        <v>6538</v>
      </c>
      <c r="Z22" s="123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2895</v>
      </c>
      <c r="AF22" t="s">
        <v>2896</v>
      </c>
      <c r="AG22" t="s">
        <v>2917</v>
      </c>
      <c r="AH22" t="s">
        <v>2927</v>
      </c>
    </row>
    <row r="23" spans="1:34">
      <c r="A23" s="38" t="str">
        <f>IF(C23="","",VLOOKUP('OPĆI DIO'!$C$1,'OPĆI DIO'!$N$4:$W$137,10,FALSE))</f>
        <v>08006</v>
      </c>
      <c r="B23" s="38" t="str">
        <f>IF(C23="","",VLOOKUP('OPĆI DIO'!$C$1,'OPĆI DIO'!$N$4:$W$137,9,FALSE))</f>
        <v>Sveučilišta i veleučilišta u Republici Hrvatskoj</v>
      </c>
      <c r="C23" s="43">
        <v>31</v>
      </c>
      <c r="D23" s="38" t="str">
        <f t="shared" si="3"/>
        <v>Vlastiti prihodi</v>
      </c>
      <c r="E23" s="43">
        <v>3241</v>
      </c>
      <c r="F23" s="38" t="str">
        <f t="shared" si="0"/>
        <v>Naknade troškova osobama izvan radnog odnosa</v>
      </c>
      <c r="G23" s="74" t="s">
        <v>143</v>
      </c>
      <c r="H23" s="38" t="str">
        <f t="shared" si="1"/>
        <v>REDOVNA DJELATNOST SVEUČILIŠTA U ZAGREBU (IZ EVIDENCIJSKIH PRIHODA)</v>
      </c>
      <c r="I23" s="38" t="str">
        <f t="shared" si="2"/>
        <v>0942</v>
      </c>
      <c r="J23" s="73">
        <v>30000</v>
      </c>
      <c r="K23" s="73">
        <v>20000</v>
      </c>
      <c r="L23" s="73">
        <v>10000</v>
      </c>
      <c r="M23" s="255"/>
      <c r="N23" t="str">
        <f>IF(C23="","",'OPĆI DIO'!$C$1)</f>
        <v>1837 SVEUČILIŠTE U ZAGREBU - GRAĐEVINSKI FAKULTET</v>
      </c>
      <c r="O23" t="str">
        <f t="shared" si="4"/>
        <v>324</v>
      </c>
      <c r="P23" t="str">
        <f t="shared" si="5"/>
        <v>32</v>
      </c>
      <c r="Q23" t="str">
        <f t="shared" si="6"/>
        <v>31</v>
      </c>
      <c r="R23" t="str">
        <f t="shared" si="7"/>
        <v>94</v>
      </c>
      <c r="S23" t="str">
        <f t="shared" si="8"/>
        <v>3</v>
      </c>
      <c r="T23">
        <v>815</v>
      </c>
      <c r="U23" t="s">
        <v>4463</v>
      </c>
      <c r="W23">
        <v>3232</v>
      </c>
      <c r="X23" t="s">
        <v>87</v>
      </c>
      <c r="Z23" s="123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2895</v>
      </c>
      <c r="AF23" t="s">
        <v>2896</v>
      </c>
      <c r="AG23" t="s">
        <v>2917</v>
      </c>
      <c r="AH23" t="s">
        <v>2926</v>
      </c>
    </row>
    <row r="24" spans="1:34">
      <c r="A24" s="38" t="str">
        <f>IF(C24="","",VLOOKUP('OPĆI DIO'!$C$1,'OPĆI DIO'!$N$4:$W$137,10,FALSE))</f>
        <v>08006</v>
      </c>
      <c r="B24" s="38" t="str">
        <f>IF(C24="","",VLOOKUP('OPĆI DIO'!$C$1,'OPĆI DIO'!$N$4:$W$137,9,FALSE))</f>
        <v>Sveučilišta i veleučilišta u Republici Hrvatskoj</v>
      </c>
      <c r="C24" s="43">
        <v>31</v>
      </c>
      <c r="D24" s="38" t="str">
        <f t="shared" si="3"/>
        <v>Vlastiti prihodi</v>
      </c>
      <c r="E24" s="43">
        <v>3292</v>
      </c>
      <c r="F24" s="38" t="str">
        <f t="shared" si="0"/>
        <v>Premije osiguranja</v>
      </c>
      <c r="G24" s="74" t="s">
        <v>143</v>
      </c>
      <c r="H24" s="38" t="str">
        <f t="shared" si="1"/>
        <v>REDOVNA DJELATNOST SVEUČILIŠTA U ZAGREBU (IZ EVIDENCIJSKIH PRIHODA)</v>
      </c>
      <c r="I24" s="38" t="str">
        <f t="shared" si="2"/>
        <v>0942</v>
      </c>
      <c r="J24" s="73">
        <v>5000</v>
      </c>
      <c r="K24" s="73">
        <v>3500</v>
      </c>
      <c r="L24" s="73">
        <v>3500</v>
      </c>
      <c r="M24" s="255"/>
      <c r="N24" t="str">
        <f>IF(C24="","",'OPĆI DIO'!$C$1)</f>
        <v>1837 SVEUČILIŠTE U ZAGREBU - GRAĐEVINSKI FAKULTET</v>
      </c>
      <c r="O24" t="str">
        <f t="shared" si="4"/>
        <v>329</v>
      </c>
      <c r="P24" t="str">
        <f t="shared" si="5"/>
        <v>32</v>
      </c>
      <c r="Q24" t="str">
        <f t="shared" si="6"/>
        <v>31</v>
      </c>
      <c r="R24" t="str">
        <f t="shared" si="7"/>
        <v>94</v>
      </c>
      <c r="S24" t="str">
        <f t="shared" si="8"/>
        <v>3</v>
      </c>
      <c r="W24">
        <v>3233</v>
      </c>
      <c r="X24" t="s">
        <v>75</v>
      </c>
      <c r="Z24" s="123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2897</v>
      </c>
      <c r="AF24" t="s">
        <v>2898</v>
      </c>
      <c r="AG24" t="s">
        <v>2917</v>
      </c>
      <c r="AH24" t="s">
        <v>2924</v>
      </c>
    </row>
    <row r="25" spans="1:34">
      <c r="A25" s="38" t="str">
        <f>IF(C25="","",VLOOKUP('OPĆI DIO'!$C$1,'OPĆI DIO'!$N$4:$W$137,10,FALSE))</f>
        <v>08006</v>
      </c>
      <c r="B25" s="38" t="str">
        <f>IF(C25="","",VLOOKUP('OPĆI DIO'!$C$1,'OPĆI DIO'!$N$4:$W$137,9,FALSE))</f>
        <v>Sveučilišta i veleučilišta u Republici Hrvatskoj</v>
      </c>
      <c r="C25" s="43">
        <v>31</v>
      </c>
      <c r="D25" s="38" t="str">
        <f t="shared" si="3"/>
        <v>Vlastiti prihodi</v>
      </c>
      <c r="E25" s="43">
        <v>3293</v>
      </c>
      <c r="F25" s="38" t="str">
        <f t="shared" si="0"/>
        <v>Reprezentacija</v>
      </c>
      <c r="G25" s="74" t="s">
        <v>143</v>
      </c>
      <c r="H25" s="38" t="str">
        <f t="shared" si="1"/>
        <v>REDOVNA DJELATNOST SVEUČILIŠTA U ZAGREBU (IZ EVIDENCIJSKIH PRIHODA)</v>
      </c>
      <c r="I25" s="38" t="str">
        <f t="shared" si="2"/>
        <v>0942</v>
      </c>
      <c r="J25" s="73">
        <v>50000</v>
      </c>
      <c r="K25" s="73">
        <v>30000</v>
      </c>
      <c r="L25" s="73">
        <v>30000</v>
      </c>
      <c r="M25" s="255"/>
      <c r="N25" t="str">
        <f>IF(C25="","",'OPĆI DIO'!$C$1)</f>
        <v>1837 SVEUČILIŠTE U ZAGREBU - GRAĐEVINSKI FAKULTET</v>
      </c>
      <c r="O25" t="str">
        <f t="shared" si="4"/>
        <v>329</v>
      </c>
      <c r="P25" t="str">
        <f t="shared" si="5"/>
        <v>32</v>
      </c>
      <c r="Q25" t="str">
        <f t="shared" si="6"/>
        <v>31</v>
      </c>
      <c r="R25" t="str">
        <f t="shared" si="7"/>
        <v>94</v>
      </c>
      <c r="S25" t="str">
        <f t="shared" si="8"/>
        <v>3</v>
      </c>
      <c r="W25">
        <v>3234</v>
      </c>
      <c r="X25" t="s">
        <v>88</v>
      </c>
      <c r="Z25" s="123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2895</v>
      </c>
      <c r="AF25" t="s">
        <v>2896</v>
      </c>
      <c r="AG25" t="s">
        <v>2917</v>
      </c>
      <c r="AH25" t="s">
        <v>2924</v>
      </c>
    </row>
    <row r="26" spans="1:34">
      <c r="A26" s="38" t="str">
        <f>IF(C26="","",VLOOKUP('OPĆI DIO'!$C$1,'OPĆI DIO'!$N$4:$W$137,10,FALSE))</f>
        <v>08006</v>
      </c>
      <c r="B26" s="38" t="str">
        <f>IF(C26="","",VLOOKUP('OPĆI DIO'!$C$1,'OPĆI DIO'!$N$4:$W$137,9,FALSE))</f>
        <v>Sveučilišta i veleučilišta u Republici Hrvatskoj</v>
      </c>
      <c r="C26" s="43">
        <v>31</v>
      </c>
      <c r="D26" s="38" t="str">
        <f t="shared" si="3"/>
        <v>Vlastiti prihodi</v>
      </c>
      <c r="E26" s="43">
        <v>3294</v>
      </c>
      <c r="F26" s="38" t="str">
        <f t="shared" si="0"/>
        <v>Članarine i norme</v>
      </c>
      <c r="G26" s="74" t="s">
        <v>143</v>
      </c>
      <c r="H26" s="38" t="str">
        <f t="shared" si="1"/>
        <v>REDOVNA DJELATNOST SVEUČILIŠTA U ZAGREBU (IZ EVIDENCIJSKIH PRIHODA)</v>
      </c>
      <c r="I26" s="38" t="str">
        <f t="shared" si="2"/>
        <v>0942</v>
      </c>
      <c r="J26" s="73">
        <v>25000</v>
      </c>
      <c r="K26" s="73">
        <v>15000</v>
      </c>
      <c r="L26" s="73">
        <v>10000</v>
      </c>
      <c r="M26" s="255"/>
      <c r="N26" t="str">
        <f>IF(C26="","",'OPĆI DIO'!$C$1)</f>
        <v>1837 SVEUČILIŠTE U ZAGREBU - GRAĐEVINSKI FAKULTET</v>
      </c>
      <c r="O26" t="str">
        <f t="shared" si="4"/>
        <v>329</v>
      </c>
      <c r="P26" t="str">
        <f t="shared" si="5"/>
        <v>32</v>
      </c>
      <c r="Q26" t="str">
        <f t="shared" si="6"/>
        <v>31</v>
      </c>
      <c r="R26" t="str">
        <f t="shared" si="7"/>
        <v>94</v>
      </c>
      <c r="S26" t="str">
        <f t="shared" si="8"/>
        <v>3</v>
      </c>
      <c r="W26">
        <v>3235</v>
      </c>
      <c r="X26" t="s">
        <v>108</v>
      </c>
      <c r="Z26" s="123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2895</v>
      </c>
      <c r="AF26" t="s">
        <v>2896</v>
      </c>
      <c r="AG26" t="s">
        <v>2917</v>
      </c>
      <c r="AH26" t="s">
        <v>2924</v>
      </c>
    </row>
    <row r="27" spans="1:34">
      <c r="A27" s="38" t="str">
        <f>IF(C27="","",VLOOKUP('OPĆI DIO'!$C$1,'OPĆI DIO'!$N$4:$W$137,10,FALSE))</f>
        <v>08006</v>
      </c>
      <c r="B27" s="38" t="str">
        <f>IF(C27="","",VLOOKUP('OPĆI DIO'!$C$1,'OPĆI DIO'!$N$4:$W$137,9,FALSE))</f>
        <v>Sveučilišta i veleučilišta u Republici Hrvatskoj</v>
      </c>
      <c r="C27" s="43">
        <v>31</v>
      </c>
      <c r="D27" s="38" t="str">
        <f t="shared" si="3"/>
        <v>Vlastiti prihodi</v>
      </c>
      <c r="E27" s="43">
        <v>3295</v>
      </c>
      <c r="F27" s="38" t="str">
        <f t="shared" si="0"/>
        <v>Pristojbe i naknade</v>
      </c>
      <c r="G27" s="74" t="s">
        <v>143</v>
      </c>
      <c r="H27" s="38" t="str">
        <f t="shared" si="1"/>
        <v>REDOVNA DJELATNOST SVEUČILIŠTA U ZAGREBU (IZ EVIDENCIJSKIH PRIHODA)</v>
      </c>
      <c r="I27" s="38" t="str">
        <f t="shared" si="2"/>
        <v>0942</v>
      </c>
      <c r="J27" s="73">
        <v>2000</v>
      </c>
      <c r="K27" s="73">
        <v>1500</v>
      </c>
      <c r="L27" s="73">
        <v>1500</v>
      </c>
      <c r="M27" s="255"/>
      <c r="N27" t="str">
        <f>IF(C27="","",'OPĆI DIO'!$C$1)</f>
        <v>1837 SVEUČILIŠTE U ZAGREBU - GRAĐEVINSKI FAKULTET</v>
      </c>
      <c r="O27" t="str">
        <f t="shared" si="4"/>
        <v>329</v>
      </c>
      <c r="P27" t="str">
        <f t="shared" si="5"/>
        <v>32</v>
      </c>
      <c r="Q27" t="str">
        <f t="shared" si="6"/>
        <v>31</v>
      </c>
      <c r="R27" t="str">
        <f t="shared" si="7"/>
        <v>94</v>
      </c>
      <c r="S27" t="str">
        <f t="shared" si="8"/>
        <v>3</v>
      </c>
      <c r="W27">
        <v>3236</v>
      </c>
      <c r="X27" t="s">
        <v>51</v>
      </c>
      <c r="Z27" s="123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2895</v>
      </c>
      <c r="AF27" t="s">
        <v>2896</v>
      </c>
      <c r="AG27" t="s">
        <v>2917</v>
      </c>
      <c r="AH27" t="s">
        <v>2924</v>
      </c>
    </row>
    <row r="28" spans="1:34">
      <c r="A28" s="38" t="str">
        <f>IF(C28="","",VLOOKUP('OPĆI DIO'!$C$1,'OPĆI DIO'!$N$4:$W$137,10,FALSE))</f>
        <v>08006</v>
      </c>
      <c r="B28" s="38" t="str">
        <f>IF(C28="","",VLOOKUP('OPĆI DIO'!$C$1,'OPĆI DIO'!$N$4:$W$137,9,FALSE))</f>
        <v>Sveučilišta i veleučilišta u Republici Hrvatskoj</v>
      </c>
      <c r="C28" s="43">
        <v>31</v>
      </c>
      <c r="D28" s="38" t="str">
        <f t="shared" si="3"/>
        <v>Vlastiti prihodi</v>
      </c>
      <c r="E28" s="43">
        <v>3299</v>
      </c>
      <c r="F28" s="38" t="str">
        <f t="shared" si="0"/>
        <v>Ostali nespomenuti rashodi poslovanja</v>
      </c>
      <c r="G28" s="74" t="s">
        <v>143</v>
      </c>
      <c r="H28" s="38" t="str">
        <f t="shared" si="1"/>
        <v>REDOVNA DJELATNOST SVEUČILIŠTA U ZAGREBU (IZ EVIDENCIJSKIH PRIHODA)</v>
      </c>
      <c r="I28" s="38" t="str">
        <f t="shared" si="2"/>
        <v>0942</v>
      </c>
      <c r="J28" s="73">
        <v>5000</v>
      </c>
      <c r="K28" s="73">
        <v>3500</v>
      </c>
      <c r="L28" s="73">
        <v>3500</v>
      </c>
      <c r="M28" s="255"/>
      <c r="N28" t="str">
        <f>IF(C28="","",'OPĆI DIO'!$C$1)</f>
        <v>1837 SVEUČILIŠTE U ZAGREBU - GRAĐEVINSKI FAKULTET</v>
      </c>
      <c r="O28" t="str">
        <f t="shared" si="4"/>
        <v>329</v>
      </c>
      <c r="P28" t="str">
        <f t="shared" si="5"/>
        <v>32</v>
      </c>
      <c r="Q28" t="str">
        <f t="shared" si="6"/>
        <v>31</v>
      </c>
      <c r="R28" t="str">
        <f t="shared" si="7"/>
        <v>94</v>
      </c>
      <c r="S28" t="str">
        <f t="shared" si="8"/>
        <v>3</v>
      </c>
      <c r="W28">
        <v>3237</v>
      </c>
      <c r="X28" t="s">
        <v>64</v>
      </c>
      <c r="Z28" s="123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2895</v>
      </c>
      <c r="AF28" t="s">
        <v>2896</v>
      </c>
      <c r="AG28" t="s">
        <v>2917</v>
      </c>
      <c r="AH28" t="s">
        <v>2927</v>
      </c>
    </row>
    <row r="29" spans="1:34">
      <c r="A29" s="38" t="str">
        <f>IF(C29="","",VLOOKUP('OPĆI DIO'!$C$1,'OPĆI DIO'!$N$4:$W$137,10,FALSE))</f>
        <v>08006</v>
      </c>
      <c r="B29" s="38" t="str">
        <f>IF(C29="","",VLOOKUP('OPĆI DIO'!$C$1,'OPĆI DIO'!$N$4:$W$137,9,FALSE))</f>
        <v>Sveučilišta i veleučilišta u Republici Hrvatskoj</v>
      </c>
      <c r="C29" s="43">
        <v>31</v>
      </c>
      <c r="D29" s="38" t="str">
        <f t="shared" si="3"/>
        <v>Vlastiti prihodi</v>
      </c>
      <c r="E29" s="43">
        <v>3431</v>
      </c>
      <c r="F29" s="38" t="str">
        <f t="shared" si="0"/>
        <v>Bankarske usluge i usluge platnog prometa</v>
      </c>
      <c r="G29" s="74" t="s">
        <v>143</v>
      </c>
      <c r="H29" s="38" t="str">
        <f t="shared" si="1"/>
        <v>REDOVNA DJELATNOST SVEUČILIŠTA U ZAGREBU (IZ EVIDENCIJSKIH PRIHODA)</v>
      </c>
      <c r="I29" s="38" t="str">
        <f t="shared" si="2"/>
        <v>0942</v>
      </c>
      <c r="J29" s="73">
        <v>8000</v>
      </c>
      <c r="K29" s="73">
        <v>6500</v>
      </c>
      <c r="L29" s="73">
        <v>5000</v>
      </c>
      <c r="M29" s="255"/>
      <c r="N29" t="str">
        <f>IF(C29="","",'OPĆI DIO'!$C$1)</f>
        <v>1837 SVEUČILIŠTE U ZAGREBU - GRAĐEVINSKI FAKULTET</v>
      </c>
      <c r="O29" t="str">
        <f t="shared" si="4"/>
        <v>343</v>
      </c>
      <c r="P29" t="str">
        <f t="shared" si="5"/>
        <v>34</v>
      </c>
      <c r="Q29" t="str">
        <f t="shared" si="6"/>
        <v>31</v>
      </c>
      <c r="R29" t="str">
        <f t="shared" si="7"/>
        <v>94</v>
      </c>
      <c r="S29" t="str">
        <f t="shared" si="8"/>
        <v>3</v>
      </c>
      <c r="W29">
        <v>3238</v>
      </c>
      <c r="X29" t="s">
        <v>101</v>
      </c>
      <c r="Z29" s="123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2895</v>
      </c>
      <c r="AF29" t="s">
        <v>2896</v>
      </c>
      <c r="AG29" t="s">
        <v>2917</v>
      </c>
      <c r="AH29" t="s">
        <v>2926</v>
      </c>
    </row>
    <row r="30" spans="1:34">
      <c r="A30" s="38" t="str">
        <f>IF(C30="","",VLOOKUP('OPĆI DIO'!$C$1,'OPĆI DIO'!$N$4:$W$137,10,FALSE))</f>
        <v>08006</v>
      </c>
      <c r="B30" s="38" t="str">
        <f>IF(C30="","",VLOOKUP('OPĆI DIO'!$C$1,'OPĆI DIO'!$N$4:$W$137,9,FALSE))</f>
        <v>Sveučilišta i veleučilišta u Republici Hrvatskoj</v>
      </c>
      <c r="C30" s="43">
        <v>31</v>
      </c>
      <c r="D30" s="38" t="str">
        <f t="shared" si="3"/>
        <v>Vlastiti prihodi</v>
      </c>
      <c r="E30" s="43">
        <v>4221</v>
      </c>
      <c r="F30" s="38" t="str">
        <f t="shared" si="0"/>
        <v>Uredska oprema i namještaj</v>
      </c>
      <c r="G30" s="74" t="s">
        <v>143</v>
      </c>
      <c r="H30" s="38" t="str">
        <f t="shared" si="1"/>
        <v>REDOVNA DJELATNOST SVEUČILIŠTA U ZAGREBU (IZ EVIDENCIJSKIH PRIHODA)</v>
      </c>
      <c r="I30" s="38" t="str">
        <f t="shared" si="2"/>
        <v>0942</v>
      </c>
      <c r="J30" s="73">
        <v>30000</v>
      </c>
      <c r="K30" s="73">
        <v>50000</v>
      </c>
      <c r="L30" s="73">
        <v>25000</v>
      </c>
      <c r="M30" s="255"/>
      <c r="N30" t="str">
        <f>IF(C30="","",'OPĆI DIO'!$C$1)</f>
        <v>1837 SVEUČILIŠTE U ZAGREBU - GRAĐEVINSKI FAKULTET</v>
      </c>
      <c r="O30" t="str">
        <f t="shared" si="4"/>
        <v>422</v>
      </c>
      <c r="P30" t="str">
        <f t="shared" si="5"/>
        <v>42</v>
      </c>
      <c r="Q30" t="str">
        <f t="shared" si="6"/>
        <v>31</v>
      </c>
      <c r="R30" t="str">
        <f t="shared" si="7"/>
        <v>94</v>
      </c>
      <c r="S30" t="str">
        <f t="shared" si="8"/>
        <v>4</v>
      </c>
      <c r="W30">
        <v>3239</v>
      </c>
      <c r="X30" t="s">
        <v>81</v>
      </c>
      <c r="Z30" s="123" t="str">
        <f t="shared" si="9"/>
        <v>32</v>
      </c>
      <c r="AA30" t="str">
        <f t="shared" si="10"/>
        <v>323</v>
      </c>
      <c r="AC30" t="s">
        <v>2955</v>
      </c>
      <c r="AD30" t="s">
        <v>2956</v>
      </c>
      <c r="AE30" t="s">
        <v>2895</v>
      </c>
      <c r="AF30" t="s">
        <v>2896</v>
      </c>
      <c r="AG30" t="s">
        <v>2917</v>
      </c>
      <c r="AH30" t="s">
        <v>2927</v>
      </c>
    </row>
    <row r="31" spans="1:34">
      <c r="A31" s="38" t="str">
        <f>IF(C31="","",VLOOKUP('OPĆI DIO'!$C$1,'OPĆI DIO'!$N$4:$W$137,10,FALSE))</f>
        <v>08006</v>
      </c>
      <c r="B31" s="38" t="str">
        <f>IF(C31="","",VLOOKUP('OPĆI DIO'!$C$1,'OPĆI DIO'!$N$4:$W$137,9,FALSE))</f>
        <v>Sveučilišta i veleučilišta u Republici Hrvatskoj</v>
      </c>
      <c r="C31" s="43">
        <v>31</v>
      </c>
      <c r="D31" s="38" t="str">
        <f t="shared" si="3"/>
        <v>Vlastiti prihodi</v>
      </c>
      <c r="E31" s="43">
        <v>4222</v>
      </c>
      <c r="F31" s="38" t="str">
        <f t="shared" si="0"/>
        <v>Komunikacijska oprema</v>
      </c>
      <c r="G31" s="74" t="s">
        <v>143</v>
      </c>
      <c r="H31" s="38" t="str">
        <f t="shared" si="1"/>
        <v>REDOVNA DJELATNOST SVEUČILIŠTA U ZAGREBU (IZ EVIDENCIJSKIH PRIHODA)</v>
      </c>
      <c r="I31" s="38" t="str">
        <f t="shared" si="2"/>
        <v>0942</v>
      </c>
      <c r="J31" s="73">
        <v>5500</v>
      </c>
      <c r="K31" s="73">
        <v>15000</v>
      </c>
      <c r="L31" s="73">
        <v>10000</v>
      </c>
      <c r="M31" s="255"/>
      <c r="N31" t="str">
        <f>IF(C31="","",'OPĆI DIO'!$C$1)</f>
        <v>1837 SVEUČILIŠTE U ZAGREBU - GRAĐEVINSKI FAKULTET</v>
      </c>
      <c r="O31" t="str">
        <f t="shared" si="4"/>
        <v>422</v>
      </c>
      <c r="P31" t="str">
        <f t="shared" si="5"/>
        <v>42</v>
      </c>
      <c r="Q31" t="str">
        <f t="shared" si="6"/>
        <v>31</v>
      </c>
      <c r="R31" t="str">
        <f t="shared" si="7"/>
        <v>94</v>
      </c>
      <c r="S31" t="str">
        <f t="shared" si="8"/>
        <v>4</v>
      </c>
      <c r="W31">
        <v>3241</v>
      </c>
      <c r="X31" t="s">
        <v>78</v>
      </c>
      <c r="Z31" s="123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2907</v>
      </c>
      <c r="AF31" t="s">
        <v>2908</v>
      </c>
      <c r="AG31" t="s">
        <v>2919</v>
      </c>
      <c r="AH31" t="s">
        <v>2920</v>
      </c>
    </row>
    <row r="32" spans="1:34">
      <c r="A32" s="38" t="str">
        <f>IF(C32="","",VLOOKUP('OPĆI DIO'!$C$1,'OPĆI DIO'!$N$4:$W$137,10,FALSE))</f>
        <v>08006</v>
      </c>
      <c r="B32" s="38" t="str">
        <f>IF(C32="","",VLOOKUP('OPĆI DIO'!$C$1,'OPĆI DIO'!$N$4:$W$137,9,FALSE))</f>
        <v>Sveučilišta i veleučilišta u Republici Hrvatskoj</v>
      </c>
      <c r="C32" s="43">
        <v>31</v>
      </c>
      <c r="D32" s="38" t="str">
        <f t="shared" si="3"/>
        <v>Vlastiti prihodi</v>
      </c>
      <c r="E32" s="43">
        <v>4223</v>
      </c>
      <c r="F32" s="38" t="str">
        <f t="shared" si="0"/>
        <v>Oprema za održavanje i zaštitu</v>
      </c>
      <c r="G32" s="74" t="s">
        <v>143</v>
      </c>
      <c r="H32" s="38" t="str">
        <f t="shared" si="1"/>
        <v>REDOVNA DJELATNOST SVEUČILIŠTA U ZAGREBU (IZ EVIDENCIJSKIH PRIHODA)</v>
      </c>
      <c r="I32" s="38" t="str">
        <f t="shared" si="2"/>
        <v>0942</v>
      </c>
      <c r="J32" s="73">
        <v>2000</v>
      </c>
      <c r="K32" s="73">
        <v>3500</v>
      </c>
      <c r="L32" s="73">
        <v>3500</v>
      </c>
      <c r="M32" s="255"/>
      <c r="N32" t="str">
        <f>IF(C32="","",'OPĆI DIO'!$C$1)</f>
        <v>1837 SVEUČILIŠTE U ZAGREBU - GRAĐEVINSKI FAKULTET</v>
      </c>
      <c r="O32" t="str">
        <f t="shared" si="4"/>
        <v>422</v>
      </c>
      <c r="P32" t="str">
        <f t="shared" si="5"/>
        <v>42</v>
      </c>
      <c r="Q32" t="str">
        <f t="shared" si="6"/>
        <v>31</v>
      </c>
      <c r="R32" t="str">
        <f t="shared" si="7"/>
        <v>94</v>
      </c>
      <c r="S32" t="str">
        <f t="shared" si="8"/>
        <v>4</v>
      </c>
      <c r="W32">
        <v>3291</v>
      </c>
      <c r="X32" t="s">
        <v>79</v>
      </c>
      <c r="Z32" s="123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2895</v>
      </c>
      <c r="AF32" t="s">
        <v>2896</v>
      </c>
      <c r="AG32" t="s">
        <v>2919</v>
      </c>
      <c r="AH32" t="s">
        <v>2920</v>
      </c>
    </row>
    <row r="33" spans="1:34">
      <c r="A33" s="38" t="str">
        <f>IF(C33="","",VLOOKUP('OPĆI DIO'!$C$1,'OPĆI DIO'!$N$4:$W$137,10,FALSE))</f>
        <v>08006</v>
      </c>
      <c r="B33" s="38" t="str">
        <f>IF(C33="","",VLOOKUP('OPĆI DIO'!$C$1,'OPĆI DIO'!$N$4:$W$137,9,FALSE))</f>
        <v>Sveučilišta i veleučilišta u Republici Hrvatskoj</v>
      </c>
      <c r="C33" s="43">
        <v>31</v>
      </c>
      <c r="D33" s="38" t="str">
        <f t="shared" si="3"/>
        <v>Vlastiti prihodi</v>
      </c>
      <c r="E33" s="43">
        <v>4224</v>
      </c>
      <c r="F33" s="38" t="str">
        <f t="shared" si="0"/>
        <v>Medicinska i laboratorijska oprema</v>
      </c>
      <c r="G33" s="74" t="s">
        <v>143</v>
      </c>
      <c r="H33" s="38" t="str">
        <f t="shared" si="1"/>
        <v>REDOVNA DJELATNOST SVEUČILIŠTA U ZAGREBU (IZ EVIDENCIJSKIH PRIHODA)</v>
      </c>
      <c r="I33" s="38" t="str">
        <f t="shared" si="2"/>
        <v>0942</v>
      </c>
      <c r="J33" s="73">
        <v>5000</v>
      </c>
      <c r="K33" s="73">
        <v>3000</v>
      </c>
      <c r="L33" s="73">
        <v>3000</v>
      </c>
      <c r="M33" s="255"/>
      <c r="N33" t="str">
        <f>IF(C33="","",'OPĆI DIO'!$C$1)</f>
        <v>1837 SVEUČILIŠTE U ZAGREBU - GRAĐEVINSKI FAKULTET</v>
      </c>
      <c r="O33" t="str">
        <f t="shared" si="4"/>
        <v>422</v>
      </c>
      <c r="P33" t="str">
        <f t="shared" si="5"/>
        <v>42</v>
      </c>
      <c r="Q33" t="str">
        <f t="shared" si="6"/>
        <v>31</v>
      </c>
      <c r="R33" t="str">
        <f t="shared" si="7"/>
        <v>94</v>
      </c>
      <c r="S33" t="str">
        <f t="shared" si="8"/>
        <v>4</v>
      </c>
      <c r="W33">
        <v>3292</v>
      </c>
      <c r="X33" t="s">
        <v>72</v>
      </c>
      <c r="Z33" s="123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2895</v>
      </c>
      <c r="AF33" t="s">
        <v>2896</v>
      </c>
      <c r="AG33" t="s">
        <v>2917</v>
      </c>
      <c r="AH33" t="s">
        <v>2927</v>
      </c>
    </row>
    <row r="34" spans="1:34" ht="15.75" thickBot="1">
      <c r="A34" s="38" t="str">
        <f>IF(C34="","",VLOOKUP('OPĆI DIO'!$C$1,'OPĆI DIO'!$N$4:$W$137,10,FALSE))</f>
        <v>08006</v>
      </c>
      <c r="B34" s="38" t="str">
        <f>IF(C34="","",VLOOKUP('OPĆI DIO'!$C$1,'OPĆI DIO'!$N$4:$W$137,9,FALSE))</f>
        <v>Sveučilišta i veleučilišta u Republici Hrvatskoj</v>
      </c>
      <c r="C34" s="205">
        <v>31</v>
      </c>
      <c r="D34" s="38" t="str">
        <f t="shared" si="3"/>
        <v>Vlastiti prihodi</v>
      </c>
      <c r="E34" s="205">
        <v>4225</v>
      </c>
      <c r="F34" s="38" t="str">
        <f t="shared" si="0"/>
        <v>Instrumenti i uređaji</v>
      </c>
      <c r="G34" s="270" t="s">
        <v>143</v>
      </c>
      <c r="H34" s="38" t="str">
        <f t="shared" si="1"/>
        <v>REDOVNA DJELATNOST SVEUČILIŠTA U ZAGREBU (IZ EVIDENCIJSKIH PRIHODA)</v>
      </c>
      <c r="I34" s="38" t="str">
        <f t="shared" si="2"/>
        <v>0942</v>
      </c>
      <c r="J34" s="73">
        <v>1000</v>
      </c>
      <c r="K34" s="73">
        <v>1000</v>
      </c>
      <c r="L34" s="73">
        <v>1000</v>
      </c>
      <c r="M34" s="255"/>
      <c r="N34" t="str">
        <f>IF(C34="","",'OPĆI DIO'!$C$1)</f>
        <v>1837 SVEUČILIŠTE U ZAGREBU - GRAĐEVINSKI FAKULTET</v>
      </c>
      <c r="O34" t="str">
        <f t="shared" si="4"/>
        <v>422</v>
      </c>
      <c r="P34" t="str">
        <f t="shared" si="5"/>
        <v>42</v>
      </c>
      <c r="Q34" t="str">
        <f t="shared" si="6"/>
        <v>31</v>
      </c>
      <c r="R34" t="str">
        <f t="shared" si="7"/>
        <v>94</v>
      </c>
      <c r="S34" t="str">
        <f t="shared" si="8"/>
        <v>4</v>
      </c>
      <c r="W34">
        <v>3293</v>
      </c>
      <c r="X34" t="s">
        <v>82</v>
      </c>
      <c r="Z34" s="123" t="str">
        <f t="shared" si="9"/>
        <v>32</v>
      </c>
      <c r="AA34" t="str">
        <f t="shared" si="10"/>
        <v>329</v>
      </c>
      <c r="AC34" t="s">
        <v>2957</v>
      </c>
      <c r="AD34" t="s">
        <v>2958</v>
      </c>
      <c r="AE34" t="s">
        <v>2895</v>
      </c>
      <c r="AF34" t="s">
        <v>2896</v>
      </c>
      <c r="AG34" t="s">
        <v>2919</v>
      </c>
      <c r="AH34" t="s">
        <v>2920</v>
      </c>
    </row>
    <row r="35" spans="1:34">
      <c r="A35" s="38" t="str">
        <f>IF(C35="","",VLOOKUP('OPĆI DIO'!$C$1,'OPĆI DIO'!$N$4:$W$137,10,FALSE))</f>
        <v>08006</v>
      </c>
      <c r="B35" s="38" t="str">
        <f>IF(C35="","",VLOOKUP('OPĆI DIO'!$C$1,'OPĆI DIO'!$N$4:$W$137,9,FALSE))</f>
        <v>Sveučilišta i veleučilišta u Republici Hrvatskoj</v>
      </c>
      <c r="C35" s="206">
        <v>31</v>
      </c>
      <c r="D35" s="38" t="str">
        <f t="shared" si="3"/>
        <v>Vlastiti prihodi</v>
      </c>
      <c r="E35" s="43">
        <v>4227</v>
      </c>
      <c r="F35" s="38" t="str">
        <f t="shared" si="0"/>
        <v>Uređaji, strojevi i oprema za ostale namjene</v>
      </c>
      <c r="G35" s="74" t="s">
        <v>143</v>
      </c>
      <c r="H35" s="38" t="str">
        <f t="shared" si="1"/>
        <v>REDOVNA DJELATNOST SVEUČILIŠTA U ZAGREBU (IZ EVIDENCIJSKIH PRIHODA)</v>
      </c>
      <c r="I35" s="38" t="str">
        <f t="shared" si="2"/>
        <v>0942</v>
      </c>
      <c r="J35" s="73">
        <v>1500</v>
      </c>
      <c r="K35" s="73">
        <v>1000</v>
      </c>
      <c r="L35" s="73">
        <v>1000</v>
      </c>
      <c r="M35" s="255"/>
      <c r="N35" t="str">
        <f>IF(C35="","",'OPĆI DIO'!$C$1)</f>
        <v>1837 SVEUČILIŠTE U ZAGREBU - GRAĐEVINSKI FAKULTET</v>
      </c>
      <c r="O35" t="str">
        <f t="shared" si="4"/>
        <v>422</v>
      </c>
      <c r="P35" t="str">
        <f t="shared" si="5"/>
        <v>42</v>
      </c>
      <c r="Q35" t="str">
        <f t="shared" si="6"/>
        <v>31</v>
      </c>
      <c r="R35" t="str">
        <f t="shared" si="7"/>
        <v>94</v>
      </c>
      <c r="S35" t="str">
        <f t="shared" si="8"/>
        <v>4</v>
      </c>
      <c r="W35">
        <v>3293</v>
      </c>
      <c r="X35" t="s">
        <v>129</v>
      </c>
      <c r="Z35" s="123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2895</v>
      </c>
      <c r="AF35" t="s">
        <v>2896</v>
      </c>
      <c r="AG35" t="s">
        <v>2917</v>
      </c>
      <c r="AH35" t="s">
        <v>2927</v>
      </c>
    </row>
    <row r="36" spans="1:34">
      <c r="A36" s="38" t="str">
        <f>IF(C36="","",VLOOKUP('OPĆI DIO'!$C$1,'OPĆI DIO'!$N$4:$W$137,10,FALSE))</f>
        <v>08006</v>
      </c>
      <c r="B36" s="38" t="str">
        <f>IF(C36="","",VLOOKUP('OPĆI DIO'!$C$1,'OPĆI DIO'!$N$4:$W$137,9,FALSE))</f>
        <v>Sveučilišta i veleučilišta u Republici Hrvatskoj</v>
      </c>
      <c r="C36" s="43">
        <v>31</v>
      </c>
      <c r="D36" s="38" t="str">
        <f t="shared" si="3"/>
        <v>Vlastiti prihodi</v>
      </c>
      <c r="E36" s="43">
        <v>5443</v>
      </c>
      <c r="F36" s="38" t="str">
        <f t="shared" si="0"/>
        <v>Otplata glavnice primljenih kredita od tuzemnih kreditnih in</v>
      </c>
      <c r="G36" s="74" t="s">
        <v>143</v>
      </c>
      <c r="H36" s="38" t="str">
        <f t="shared" si="1"/>
        <v>REDOVNA DJELATNOST SVEUČILIŠTA U ZAGREBU (IZ EVIDENCIJSKIH PRIHODA)</v>
      </c>
      <c r="I36" s="38" t="str">
        <f t="shared" si="2"/>
        <v>0942</v>
      </c>
      <c r="J36" s="73">
        <v>3630</v>
      </c>
      <c r="K36" s="73">
        <v>3630</v>
      </c>
      <c r="L36" s="73">
        <v>3630</v>
      </c>
      <c r="M36" s="255"/>
      <c r="N36" t="str">
        <f>IF(C36="","",'OPĆI DIO'!$C$1)</f>
        <v>1837 SVEUČILIŠTE U ZAGREBU - GRAĐEVINSKI FAKULTET</v>
      </c>
      <c r="O36" t="str">
        <f t="shared" si="4"/>
        <v>544</v>
      </c>
      <c r="P36" t="str">
        <f t="shared" si="5"/>
        <v>54</v>
      </c>
      <c r="Q36" t="str">
        <f t="shared" si="6"/>
        <v>31</v>
      </c>
      <c r="R36">
        <f t="shared" si="7"/>
        <v>0</v>
      </c>
      <c r="S36" t="str">
        <f t="shared" si="8"/>
        <v>5</v>
      </c>
      <c r="W36">
        <v>3294</v>
      </c>
      <c r="X36" t="s">
        <v>83</v>
      </c>
      <c r="Z36" s="123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2895</v>
      </c>
      <c r="AF36" t="s">
        <v>2896</v>
      </c>
      <c r="AG36" t="s">
        <v>2917</v>
      </c>
      <c r="AH36" t="s">
        <v>2927</v>
      </c>
    </row>
    <row r="37" spans="1:34">
      <c r="A37" s="38"/>
      <c r="B37" s="38"/>
      <c r="C37" s="43"/>
      <c r="D37" s="38"/>
      <c r="E37" s="43"/>
      <c r="F37" s="38"/>
      <c r="G37" s="74"/>
      <c r="H37" s="38"/>
      <c r="I37" s="38"/>
      <c r="J37" s="73"/>
      <c r="K37" s="73"/>
      <c r="L37" s="73"/>
      <c r="M37" s="255"/>
    </row>
    <row r="38" spans="1:34">
      <c r="A38" s="38" t="str">
        <f>IF(C38="","",VLOOKUP('OPĆI DIO'!$C$1,'OPĆI DIO'!$N$4:$W$137,10,FALSE))</f>
        <v>08006</v>
      </c>
      <c r="B38" s="38" t="str">
        <f>IF(C38="","",VLOOKUP('OPĆI DIO'!$C$1,'OPĆI DIO'!$N$4:$W$137,9,FALSE))</f>
        <v>Sveučilišta i veleučilišta u Republici Hrvatskoj</v>
      </c>
      <c r="C38" s="43">
        <v>43</v>
      </c>
      <c r="D38" s="38" t="str">
        <f t="shared" si="3"/>
        <v>Ostali prihodi za posebne namjene</v>
      </c>
      <c r="E38" s="43">
        <v>3111</v>
      </c>
      <c r="F38" s="38" t="str">
        <f t="shared" ref="F38:F69" si="11">IFERROR(VLOOKUP(E38,$W$5:$Y$131,2,FALSE),"")</f>
        <v>Plaće za redovan rad</v>
      </c>
      <c r="G38" s="74" t="s">
        <v>143</v>
      </c>
      <c r="H38" s="38" t="str">
        <f t="shared" ref="H38:H69" si="12">IFERROR(VLOOKUP(G38,$AC$6:$AD$355,2,FALSE),"")</f>
        <v>REDOVNA DJELATNOST SVEUČILIŠTA U ZAGREBU (IZ EVIDENCIJSKIH PRIHODA)</v>
      </c>
      <c r="I38" s="38" t="str">
        <f t="shared" ref="I38:I69" si="13">IFERROR(VLOOKUP(G38,$AC$6:$AG$355,3,FALSE),"")</f>
        <v>0942</v>
      </c>
      <c r="J38" s="73">
        <v>75000</v>
      </c>
      <c r="K38" s="73">
        <v>60000</v>
      </c>
      <c r="L38" s="73">
        <v>60000</v>
      </c>
      <c r="M38" s="255"/>
      <c r="N38" t="str">
        <f>IF(C38="","",'OPĆI DIO'!$C$1)</f>
        <v>1837 SVEUČILIŠTE U ZAGREBU - GRAĐEVINSKI FAKULTET</v>
      </c>
      <c r="O38" t="str">
        <f t="shared" si="4"/>
        <v>311</v>
      </c>
      <c r="P38" t="str">
        <f t="shared" si="5"/>
        <v>31</v>
      </c>
      <c r="Q38" t="str">
        <f t="shared" si="6"/>
        <v>43</v>
      </c>
      <c r="R38" t="str">
        <f t="shared" si="7"/>
        <v>94</v>
      </c>
      <c r="S38" t="str">
        <f t="shared" si="8"/>
        <v>3</v>
      </c>
      <c r="W38">
        <v>3295</v>
      </c>
      <c r="X38" t="s">
        <v>52</v>
      </c>
      <c r="Z38" s="123" t="str">
        <f t="shared" si="9"/>
        <v>32</v>
      </c>
      <c r="AA38" t="str">
        <f t="shared" si="10"/>
        <v>329</v>
      </c>
      <c r="AC38" t="s">
        <v>1117</v>
      </c>
      <c r="AD38" t="s">
        <v>1118</v>
      </c>
      <c r="AE38" t="s">
        <v>2893</v>
      </c>
      <c r="AF38" t="s">
        <v>2894</v>
      </c>
      <c r="AG38" t="s">
        <v>2917</v>
      </c>
      <c r="AH38" t="s">
        <v>2927</v>
      </c>
    </row>
    <row r="39" spans="1:34">
      <c r="A39" s="38" t="str">
        <f>IF(C39="","",VLOOKUP('OPĆI DIO'!$C$1,'OPĆI DIO'!$N$4:$W$137,10,FALSE))</f>
        <v>08006</v>
      </c>
      <c r="B39" s="38" t="str">
        <f>IF(C39="","",VLOOKUP('OPĆI DIO'!$C$1,'OPĆI DIO'!$N$4:$W$137,9,FALSE))</f>
        <v>Sveučilišta i veleučilišta u Republici Hrvatskoj</v>
      </c>
      <c r="C39" s="43">
        <v>43</v>
      </c>
      <c r="D39" s="38" t="str">
        <f t="shared" si="3"/>
        <v>Ostali prihodi za posebne namjene</v>
      </c>
      <c r="E39" s="43">
        <v>3132</v>
      </c>
      <c r="F39" s="38" t="str">
        <f t="shared" si="11"/>
        <v>Doprinosi za obvezno zdravstveno osiguranje</v>
      </c>
      <c r="G39" s="74" t="s">
        <v>143</v>
      </c>
      <c r="H39" s="38" t="str">
        <f t="shared" si="12"/>
        <v>REDOVNA DJELATNOST SVEUČILIŠTA U ZAGREBU (IZ EVIDENCIJSKIH PRIHODA)</v>
      </c>
      <c r="I39" s="38" t="str">
        <f t="shared" si="13"/>
        <v>0942</v>
      </c>
      <c r="J39" s="73">
        <v>12375</v>
      </c>
      <c r="K39" s="73">
        <v>9900</v>
      </c>
      <c r="L39" s="73">
        <v>9900</v>
      </c>
      <c r="M39" s="255"/>
      <c r="N39" t="str">
        <f>IF(C39="","",'OPĆI DIO'!$C$1)</f>
        <v>1837 SVEUČILIŠTE U ZAGREBU - GRAĐEVINSKI FAKULTET</v>
      </c>
      <c r="O39" t="str">
        <f t="shared" si="4"/>
        <v>313</v>
      </c>
      <c r="P39" t="str">
        <f t="shared" si="5"/>
        <v>31</v>
      </c>
      <c r="Q39" t="str">
        <f t="shared" si="6"/>
        <v>43</v>
      </c>
      <c r="R39" t="str">
        <f t="shared" si="7"/>
        <v>94</v>
      </c>
      <c r="S39" t="str">
        <f t="shared" si="8"/>
        <v>3</v>
      </c>
      <c r="W39">
        <v>3296</v>
      </c>
      <c r="X39" t="s">
        <v>146</v>
      </c>
      <c r="Z39" s="123" t="str">
        <f t="shared" si="9"/>
        <v>32</v>
      </c>
      <c r="AA39" t="str">
        <f t="shared" si="10"/>
        <v>329</v>
      </c>
      <c r="AC39" t="s">
        <v>1384</v>
      </c>
      <c r="AD39" t="s">
        <v>1385</v>
      </c>
      <c r="AE39" t="s">
        <v>2895</v>
      </c>
      <c r="AF39" t="s">
        <v>2896</v>
      </c>
      <c r="AG39" t="s">
        <v>2919</v>
      </c>
      <c r="AH39" t="s">
        <v>2932</v>
      </c>
    </row>
    <row r="40" spans="1:34">
      <c r="A40" s="38" t="str">
        <f>IF(C40="","",VLOOKUP('OPĆI DIO'!$C$1,'OPĆI DIO'!$N$4:$W$137,10,FALSE))</f>
        <v>08006</v>
      </c>
      <c r="B40" s="38" t="str">
        <f>IF(C40="","",VLOOKUP('OPĆI DIO'!$C$1,'OPĆI DIO'!$N$4:$W$137,9,FALSE))</f>
        <v>Sveučilišta i veleučilišta u Republici Hrvatskoj</v>
      </c>
      <c r="C40" s="206">
        <v>43</v>
      </c>
      <c r="D40" s="38" t="str">
        <f t="shared" si="3"/>
        <v>Ostali prihodi za posebne namjene</v>
      </c>
      <c r="E40" s="206">
        <v>3211</v>
      </c>
      <c r="F40" s="38" t="str">
        <f t="shared" si="11"/>
        <v>Službena putovanja</v>
      </c>
      <c r="G40" s="207" t="s">
        <v>143</v>
      </c>
      <c r="H40" s="38" t="str">
        <f t="shared" si="12"/>
        <v>REDOVNA DJELATNOST SVEUČILIŠTA U ZAGREBU (IZ EVIDENCIJSKIH PRIHODA)</v>
      </c>
      <c r="I40" s="38" t="str">
        <f t="shared" si="13"/>
        <v>0942</v>
      </c>
      <c r="J40" s="73">
        <v>2000</v>
      </c>
      <c r="K40" s="73">
        <v>2000</v>
      </c>
      <c r="L40" s="73">
        <v>2000</v>
      </c>
      <c r="M40" s="255"/>
      <c r="N40" t="str">
        <f>IF(C40="","",'OPĆI DIO'!$C$1)</f>
        <v>1837 SVEUČILIŠTE U ZAGREBU - GRAĐEVINSKI FAKULTET</v>
      </c>
      <c r="O40" t="str">
        <f t="shared" si="4"/>
        <v>321</v>
      </c>
      <c r="P40" t="str">
        <f t="shared" si="5"/>
        <v>32</v>
      </c>
      <c r="Q40" t="str">
        <f t="shared" si="6"/>
        <v>43</v>
      </c>
      <c r="R40" t="str">
        <f t="shared" si="7"/>
        <v>94</v>
      </c>
      <c r="S40" t="str">
        <f t="shared" si="8"/>
        <v>3</v>
      </c>
      <c r="W40">
        <v>3299</v>
      </c>
      <c r="X40" t="s">
        <v>55</v>
      </c>
      <c r="Z40" s="123" t="str">
        <f t="shared" si="9"/>
        <v>32</v>
      </c>
      <c r="AA40" t="str">
        <f t="shared" si="10"/>
        <v>329</v>
      </c>
      <c r="AC40" t="s">
        <v>752</v>
      </c>
      <c r="AD40" t="s">
        <v>753</v>
      </c>
      <c r="AE40" t="s">
        <v>2895</v>
      </c>
      <c r="AF40" t="s">
        <v>2896</v>
      </c>
      <c r="AG40" t="s">
        <v>2917</v>
      </c>
      <c r="AH40" t="s">
        <v>2924</v>
      </c>
    </row>
    <row r="41" spans="1:34">
      <c r="A41" s="38" t="str">
        <f>IF(C41="","",VLOOKUP('OPĆI DIO'!$C$1,'OPĆI DIO'!$N$4:$W$137,10,FALSE))</f>
        <v>08006</v>
      </c>
      <c r="B41" s="38" t="str">
        <f>IF(C41="","",VLOOKUP('OPĆI DIO'!$C$1,'OPĆI DIO'!$N$4:$W$137,9,FALSE))</f>
        <v>Sveučilišta i veleučilišta u Republici Hrvatskoj</v>
      </c>
      <c r="C41" s="43">
        <v>43</v>
      </c>
      <c r="D41" s="38" t="str">
        <f t="shared" si="3"/>
        <v>Ostali prihodi za posebne namjene</v>
      </c>
      <c r="E41" s="43">
        <v>3213</v>
      </c>
      <c r="F41" s="38" t="str">
        <f t="shared" si="11"/>
        <v>Stručno usavršavanje zaposlenika</v>
      </c>
      <c r="G41" s="207" t="s">
        <v>143</v>
      </c>
      <c r="H41" s="38" t="str">
        <f t="shared" si="12"/>
        <v>REDOVNA DJELATNOST SVEUČILIŠTA U ZAGREBU (IZ EVIDENCIJSKIH PRIHODA)</v>
      </c>
      <c r="I41" s="38" t="str">
        <f t="shared" si="13"/>
        <v>0942</v>
      </c>
      <c r="J41" s="73">
        <v>5000</v>
      </c>
      <c r="K41" s="73">
        <v>5000</v>
      </c>
      <c r="L41" s="73">
        <v>5000</v>
      </c>
      <c r="M41" s="255"/>
      <c r="N41" t="str">
        <f>IF(C41="","",'OPĆI DIO'!$C$1)</f>
        <v>1837 SVEUČILIŠTE U ZAGREBU - GRAĐEVINSKI FAKULTET</v>
      </c>
      <c r="O41" t="str">
        <f t="shared" si="4"/>
        <v>321</v>
      </c>
      <c r="P41" t="str">
        <f t="shared" si="5"/>
        <v>32</v>
      </c>
      <c r="Q41" t="str">
        <f t="shared" si="6"/>
        <v>43</v>
      </c>
      <c r="R41" t="str">
        <f t="shared" si="7"/>
        <v>94</v>
      </c>
      <c r="S41" t="str">
        <f t="shared" si="8"/>
        <v>3</v>
      </c>
      <c r="W41">
        <v>3411</v>
      </c>
      <c r="X41" t="s">
        <v>184</v>
      </c>
      <c r="Z41" s="123" t="str">
        <f t="shared" si="9"/>
        <v>34</v>
      </c>
      <c r="AA41" t="str">
        <f t="shared" si="10"/>
        <v>341</v>
      </c>
      <c r="AC41" t="s">
        <v>1386</v>
      </c>
      <c r="AD41" t="s">
        <v>1387</v>
      </c>
      <c r="AE41" t="s">
        <v>2895</v>
      </c>
      <c r="AF41" t="s">
        <v>2896</v>
      </c>
      <c r="AG41" t="s">
        <v>2917</v>
      </c>
      <c r="AH41" t="s">
        <v>2924</v>
      </c>
    </row>
    <row r="42" spans="1:34">
      <c r="A42" s="38" t="str">
        <f>IF(C42="","",VLOOKUP('OPĆI DIO'!$C$1,'OPĆI DIO'!$N$4:$W$137,10,FALSE))</f>
        <v>08006</v>
      </c>
      <c r="B42" s="38" t="str">
        <f>IF(C42="","",VLOOKUP('OPĆI DIO'!$C$1,'OPĆI DIO'!$N$4:$W$137,9,FALSE))</f>
        <v>Sveučilišta i veleučilišta u Republici Hrvatskoj</v>
      </c>
      <c r="C42" s="43">
        <v>43</v>
      </c>
      <c r="D42" s="38" t="str">
        <f t="shared" si="3"/>
        <v>Ostali prihodi za posebne namjene</v>
      </c>
      <c r="E42" s="43">
        <v>3221</v>
      </c>
      <c r="F42" s="38" t="str">
        <f t="shared" si="11"/>
        <v>Uredski materijal i ostali materijalni rashodi</v>
      </c>
      <c r="G42" s="207" t="s">
        <v>143</v>
      </c>
      <c r="H42" s="38" t="str">
        <f t="shared" si="12"/>
        <v>REDOVNA DJELATNOST SVEUČILIŠTA U ZAGREBU (IZ EVIDENCIJSKIH PRIHODA)</v>
      </c>
      <c r="I42" s="38" t="str">
        <f t="shared" si="13"/>
        <v>0942</v>
      </c>
      <c r="J42" s="73">
        <v>20000</v>
      </c>
      <c r="K42" s="73">
        <v>15000</v>
      </c>
      <c r="L42" s="73">
        <v>15000</v>
      </c>
      <c r="M42" s="255"/>
      <c r="N42" t="str">
        <f>IF(C42="","",'OPĆI DIO'!$C$1)</f>
        <v>1837 SVEUČILIŠTE U ZAGREBU - GRAĐEVINSKI FAKULTET</v>
      </c>
      <c r="O42" t="str">
        <f t="shared" si="4"/>
        <v>322</v>
      </c>
      <c r="P42" t="str">
        <f t="shared" si="5"/>
        <v>32</v>
      </c>
      <c r="Q42" t="str">
        <f t="shared" si="6"/>
        <v>43</v>
      </c>
      <c r="R42" t="str">
        <f t="shared" si="7"/>
        <v>94</v>
      </c>
      <c r="S42" t="str">
        <f t="shared" si="8"/>
        <v>3</v>
      </c>
      <c r="W42">
        <v>3422</v>
      </c>
      <c r="X42" t="s">
        <v>147</v>
      </c>
      <c r="Z42" s="123" t="str">
        <f t="shared" si="9"/>
        <v>34</v>
      </c>
      <c r="AA42" t="str">
        <f t="shared" si="10"/>
        <v>342</v>
      </c>
      <c r="AC42" t="s">
        <v>1388</v>
      </c>
      <c r="AD42" t="s">
        <v>1389</v>
      </c>
      <c r="AE42" t="s">
        <v>2895</v>
      </c>
      <c r="AF42" t="s">
        <v>2896</v>
      </c>
      <c r="AG42" t="s">
        <v>2917</v>
      </c>
      <c r="AH42" t="s">
        <v>2927</v>
      </c>
    </row>
    <row r="43" spans="1:34">
      <c r="A43" s="38" t="str">
        <f>IF(C43="","",VLOOKUP('OPĆI DIO'!$C$1,'OPĆI DIO'!$N$4:$W$137,10,FALSE))</f>
        <v>08006</v>
      </c>
      <c r="B43" s="38" t="str">
        <f>IF(C43="","",VLOOKUP('OPĆI DIO'!$C$1,'OPĆI DIO'!$N$4:$W$137,9,FALSE))</f>
        <v>Sveučilišta i veleučilišta u Republici Hrvatskoj</v>
      </c>
      <c r="C43" s="43">
        <v>43</v>
      </c>
      <c r="D43" s="38" t="str">
        <f t="shared" si="3"/>
        <v>Ostali prihodi za posebne namjene</v>
      </c>
      <c r="E43" s="43">
        <v>3222</v>
      </c>
      <c r="F43" s="38" t="str">
        <f t="shared" si="11"/>
        <v>Materijal i sirovine</v>
      </c>
      <c r="G43" s="207" t="s">
        <v>143</v>
      </c>
      <c r="H43" s="38" t="str">
        <f t="shared" si="12"/>
        <v>REDOVNA DJELATNOST SVEUČILIŠTA U ZAGREBU (IZ EVIDENCIJSKIH PRIHODA)</v>
      </c>
      <c r="I43" s="38" t="str">
        <f t="shared" si="13"/>
        <v>0942</v>
      </c>
      <c r="J43" s="73">
        <v>5000</v>
      </c>
      <c r="K43" s="73">
        <v>5000</v>
      </c>
      <c r="L43" s="73">
        <v>5000</v>
      </c>
      <c r="M43" s="255"/>
      <c r="N43" t="str">
        <f>IF(C43="","",'OPĆI DIO'!$C$1)</f>
        <v>1837 SVEUČILIŠTE U ZAGREBU - GRAĐEVINSKI FAKULTET</v>
      </c>
      <c r="O43" t="str">
        <f t="shared" si="4"/>
        <v>322</v>
      </c>
      <c r="P43" t="str">
        <f t="shared" si="5"/>
        <v>32</v>
      </c>
      <c r="Q43" t="str">
        <f t="shared" si="6"/>
        <v>43</v>
      </c>
      <c r="R43" t="str">
        <f t="shared" si="7"/>
        <v>94</v>
      </c>
      <c r="S43" t="str">
        <f t="shared" si="8"/>
        <v>3</v>
      </c>
      <c r="W43">
        <v>3423</v>
      </c>
      <c r="X43" t="s">
        <v>147</v>
      </c>
      <c r="Z43" s="123" t="str">
        <f t="shared" ref="Z43:Z74" si="14">LEFT(W43,2)</f>
        <v>34</v>
      </c>
      <c r="AA43" t="str">
        <f t="shared" ref="AA43:AA74" si="15">LEFT(W43,3)</f>
        <v>342</v>
      </c>
      <c r="AC43" t="s">
        <v>1390</v>
      </c>
      <c r="AD43" t="s">
        <v>1391</v>
      </c>
      <c r="AE43" t="s">
        <v>2895</v>
      </c>
      <c r="AF43" t="s">
        <v>2896</v>
      </c>
      <c r="AG43" t="s">
        <v>2919</v>
      </c>
      <c r="AH43" t="s">
        <v>2932</v>
      </c>
    </row>
    <row r="44" spans="1:34">
      <c r="A44" s="38" t="str">
        <f>IF(C44="","",VLOOKUP('OPĆI DIO'!$C$1,'OPĆI DIO'!$N$4:$W$137,10,FALSE))</f>
        <v>08006</v>
      </c>
      <c r="B44" s="38" t="str">
        <f>IF(C44="","",VLOOKUP('OPĆI DIO'!$C$1,'OPĆI DIO'!$N$4:$W$137,9,FALSE))</f>
        <v>Sveučilišta i veleučilišta u Republici Hrvatskoj</v>
      </c>
      <c r="C44" s="43">
        <v>43</v>
      </c>
      <c r="D44" s="38" t="str">
        <f t="shared" si="3"/>
        <v>Ostali prihodi za posebne namjene</v>
      </c>
      <c r="E44" s="43">
        <v>3223</v>
      </c>
      <c r="F44" s="38" t="str">
        <f t="shared" si="11"/>
        <v>Energija</v>
      </c>
      <c r="G44" s="207" t="s">
        <v>143</v>
      </c>
      <c r="H44" s="38" t="str">
        <f t="shared" si="12"/>
        <v>REDOVNA DJELATNOST SVEUČILIŠTA U ZAGREBU (IZ EVIDENCIJSKIH PRIHODA)</v>
      </c>
      <c r="I44" s="38" t="str">
        <f t="shared" si="13"/>
        <v>0942</v>
      </c>
      <c r="J44" s="73">
        <v>500</v>
      </c>
      <c r="K44" s="73">
        <v>500</v>
      </c>
      <c r="L44" s="73">
        <v>500</v>
      </c>
      <c r="M44" s="255"/>
      <c r="N44" t="str">
        <f>IF(C44="","",'OPĆI DIO'!$C$1)</f>
        <v>1837 SVEUČILIŠTE U ZAGREBU - GRAĐEVINSKI FAKULTET</v>
      </c>
      <c r="O44" t="str">
        <f t="shared" si="4"/>
        <v>322</v>
      </c>
      <c r="P44" t="str">
        <f t="shared" si="5"/>
        <v>32</v>
      </c>
      <c r="Q44" t="str">
        <f t="shared" si="6"/>
        <v>43</v>
      </c>
      <c r="R44" t="str">
        <f t="shared" si="7"/>
        <v>94</v>
      </c>
      <c r="S44" t="str">
        <f t="shared" si="8"/>
        <v>3</v>
      </c>
      <c r="W44">
        <v>3427</v>
      </c>
      <c r="X44" t="s">
        <v>186</v>
      </c>
      <c r="Z44" s="123" t="str">
        <f t="shared" si="14"/>
        <v>34</v>
      </c>
      <c r="AA44" t="str">
        <f t="shared" si="15"/>
        <v>342</v>
      </c>
      <c r="AC44" t="s">
        <v>1392</v>
      </c>
      <c r="AD44" t="s">
        <v>1393</v>
      </c>
      <c r="AE44" t="s">
        <v>2895</v>
      </c>
      <c r="AF44" t="s">
        <v>2896</v>
      </c>
      <c r="AG44" t="s">
        <v>2917</v>
      </c>
      <c r="AH44" t="s">
        <v>2924</v>
      </c>
    </row>
    <row r="45" spans="1:34">
      <c r="A45" s="38" t="str">
        <f>IF(C45="","",VLOOKUP('OPĆI DIO'!$C$1,'OPĆI DIO'!$N$4:$W$137,10,FALSE))</f>
        <v>08006</v>
      </c>
      <c r="B45" s="38" t="str">
        <f>IF(C45="","",VLOOKUP('OPĆI DIO'!$C$1,'OPĆI DIO'!$N$4:$W$137,9,FALSE))</f>
        <v>Sveučilišta i veleučilišta u Republici Hrvatskoj</v>
      </c>
      <c r="C45" s="43">
        <v>43</v>
      </c>
      <c r="D45" s="38" t="str">
        <f t="shared" si="3"/>
        <v>Ostali prihodi za posebne namjene</v>
      </c>
      <c r="E45" s="43">
        <v>3224</v>
      </c>
      <c r="F45" s="38" t="str">
        <f t="shared" si="11"/>
        <v>Materijal i dijelovi za tekuće i investicijsko održavanje</v>
      </c>
      <c r="G45" s="207" t="s">
        <v>143</v>
      </c>
      <c r="H45" s="38" t="str">
        <f t="shared" si="12"/>
        <v>REDOVNA DJELATNOST SVEUČILIŠTA U ZAGREBU (IZ EVIDENCIJSKIH PRIHODA)</v>
      </c>
      <c r="I45" s="38" t="str">
        <f t="shared" si="13"/>
        <v>0942</v>
      </c>
      <c r="J45" s="73">
        <v>7500</v>
      </c>
      <c r="K45" s="73">
        <v>7500</v>
      </c>
      <c r="L45" s="73">
        <v>7500</v>
      </c>
      <c r="M45" s="255"/>
      <c r="N45" t="str">
        <f>IF(C45="","",'OPĆI DIO'!$C$1)</f>
        <v>1837 SVEUČILIŠTE U ZAGREBU - GRAĐEVINSKI FAKULTET</v>
      </c>
      <c r="O45" t="str">
        <f t="shared" si="4"/>
        <v>322</v>
      </c>
      <c r="P45" t="str">
        <f t="shared" si="5"/>
        <v>32</v>
      </c>
      <c r="Q45" t="str">
        <f t="shared" si="6"/>
        <v>43</v>
      </c>
      <c r="R45" t="str">
        <f t="shared" si="7"/>
        <v>94</v>
      </c>
      <c r="S45" t="str">
        <f t="shared" si="8"/>
        <v>3</v>
      </c>
      <c r="W45">
        <v>3431</v>
      </c>
      <c r="X45" t="s">
        <v>80</v>
      </c>
      <c r="Z45" s="123" t="str">
        <f t="shared" si="14"/>
        <v>34</v>
      </c>
      <c r="AA45" t="str">
        <f t="shared" si="15"/>
        <v>343</v>
      </c>
      <c r="AC45" t="s">
        <v>1394</v>
      </c>
      <c r="AD45" t="s">
        <v>1395</v>
      </c>
      <c r="AE45" t="s">
        <v>2895</v>
      </c>
      <c r="AF45" t="s">
        <v>2896</v>
      </c>
      <c r="AG45" t="s">
        <v>2917</v>
      </c>
      <c r="AH45" t="s">
        <v>2924</v>
      </c>
    </row>
    <row r="46" spans="1:34">
      <c r="A46" s="38" t="str">
        <f>IF(C46="","",VLOOKUP('OPĆI DIO'!$C$1,'OPĆI DIO'!$N$4:$W$137,10,FALSE))</f>
        <v>08006</v>
      </c>
      <c r="B46" s="38" t="str">
        <f>IF(C46="","",VLOOKUP('OPĆI DIO'!$C$1,'OPĆI DIO'!$N$4:$W$137,9,FALSE))</f>
        <v>Sveučilišta i veleučilišta u Republici Hrvatskoj</v>
      </c>
      <c r="C46" s="43">
        <v>43</v>
      </c>
      <c r="D46" s="38" t="str">
        <f t="shared" si="3"/>
        <v>Ostali prihodi za posebne namjene</v>
      </c>
      <c r="E46" s="43">
        <v>3231</v>
      </c>
      <c r="F46" s="38" t="str">
        <f t="shared" si="11"/>
        <v>Usluge telefona, interneta, pošte i prijevoza</v>
      </c>
      <c r="G46" s="207" t="s">
        <v>143</v>
      </c>
      <c r="H46" s="38" t="str">
        <f t="shared" si="12"/>
        <v>REDOVNA DJELATNOST SVEUČILIŠTA U ZAGREBU (IZ EVIDENCIJSKIH PRIHODA)</v>
      </c>
      <c r="I46" s="38" t="str">
        <f t="shared" si="13"/>
        <v>0942</v>
      </c>
      <c r="J46" s="73">
        <v>30000</v>
      </c>
      <c r="K46" s="73">
        <v>30000</v>
      </c>
      <c r="L46" s="73">
        <v>30000</v>
      </c>
      <c r="M46" s="255"/>
      <c r="N46" t="str">
        <f>IF(C46="","",'OPĆI DIO'!$C$1)</f>
        <v>1837 SVEUČILIŠTE U ZAGREBU - GRAĐEVINSKI FAKULTET</v>
      </c>
      <c r="O46" t="str">
        <f t="shared" si="4"/>
        <v>323</v>
      </c>
      <c r="P46" t="str">
        <f t="shared" si="5"/>
        <v>32</v>
      </c>
      <c r="Q46" t="str">
        <f t="shared" si="6"/>
        <v>43</v>
      </c>
      <c r="R46" t="str">
        <f t="shared" si="7"/>
        <v>94</v>
      </c>
      <c r="S46" t="str">
        <f t="shared" si="8"/>
        <v>3</v>
      </c>
      <c r="W46">
        <v>3432</v>
      </c>
      <c r="X46" t="s">
        <v>96</v>
      </c>
      <c r="Z46" s="123" t="str">
        <f t="shared" si="14"/>
        <v>34</v>
      </c>
      <c r="AA46" t="str">
        <f t="shared" si="15"/>
        <v>343</v>
      </c>
      <c r="AC46" t="s">
        <v>1396</v>
      </c>
      <c r="AD46" t="s">
        <v>1397</v>
      </c>
      <c r="AE46" t="s">
        <v>2895</v>
      </c>
      <c r="AF46" t="s">
        <v>2896</v>
      </c>
      <c r="AG46" t="s">
        <v>2919</v>
      </c>
      <c r="AH46" t="s">
        <v>2932</v>
      </c>
    </row>
    <row r="47" spans="1:34">
      <c r="A47" s="38" t="str">
        <f>IF(C47="","",VLOOKUP('OPĆI DIO'!$C$1,'OPĆI DIO'!$N$4:$W$137,10,FALSE))</f>
        <v>08006</v>
      </c>
      <c r="B47" s="38" t="str">
        <f>IF(C47="","",VLOOKUP('OPĆI DIO'!$C$1,'OPĆI DIO'!$N$4:$W$137,9,FALSE))</f>
        <v>Sveučilišta i veleučilišta u Republici Hrvatskoj</v>
      </c>
      <c r="C47" s="43">
        <v>43</v>
      </c>
      <c r="D47" s="38" t="str">
        <f t="shared" si="3"/>
        <v>Ostali prihodi za posebne namjene</v>
      </c>
      <c r="E47" s="43">
        <v>3233</v>
      </c>
      <c r="F47" s="38" t="str">
        <f t="shared" si="11"/>
        <v>Usluge promidžbe i informiranja</v>
      </c>
      <c r="G47" s="207" t="s">
        <v>143</v>
      </c>
      <c r="H47" s="38" t="str">
        <f t="shared" si="12"/>
        <v>REDOVNA DJELATNOST SVEUČILIŠTA U ZAGREBU (IZ EVIDENCIJSKIH PRIHODA)</v>
      </c>
      <c r="I47" s="38" t="str">
        <f t="shared" si="13"/>
        <v>0942</v>
      </c>
      <c r="J47" s="73">
        <v>10000</v>
      </c>
      <c r="K47" s="73">
        <v>10000</v>
      </c>
      <c r="L47" s="73">
        <v>10000</v>
      </c>
      <c r="M47" s="255"/>
      <c r="N47" t="str">
        <f>IF(C47="","",'OPĆI DIO'!$C$1)</f>
        <v>1837 SVEUČILIŠTE U ZAGREBU - GRAĐEVINSKI FAKULTET</v>
      </c>
      <c r="O47" t="str">
        <f t="shared" si="4"/>
        <v>323</v>
      </c>
      <c r="P47" t="str">
        <f t="shared" si="5"/>
        <v>32</v>
      </c>
      <c r="Q47" t="str">
        <f t="shared" si="6"/>
        <v>43</v>
      </c>
      <c r="R47" t="str">
        <f t="shared" si="7"/>
        <v>94</v>
      </c>
      <c r="S47" t="str">
        <f t="shared" si="8"/>
        <v>3</v>
      </c>
      <c r="W47">
        <v>3433</v>
      </c>
      <c r="X47" t="s">
        <v>134</v>
      </c>
      <c r="Z47" s="123" t="str">
        <f t="shared" si="14"/>
        <v>34</v>
      </c>
      <c r="AA47" t="str">
        <f t="shared" si="15"/>
        <v>343</v>
      </c>
      <c r="AC47" t="s">
        <v>1400</v>
      </c>
      <c r="AD47" t="s">
        <v>1401</v>
      </c>
      <c r="AE47" t="s">
        <v>2895</v>
      </c>
      <c r="AF47" t="s">
        <v>2896</v>
      </c>
      <c r="AG47" t="s">
        <v>2917</v>
      </c>
      <c r="AH47" t="s">
        <v>2928</v>
      </c>
    </row>
    <row r="48" spans="1:34">
      <c r="A48" s="38" t="str">
        <f>IF(C48="","",VLOOKUP('OPĆI DIO'!$C$1,'OPĆI DIO'!$N$4:$W$137,10,FALSE))</f>
        <v>08006</v>
      </c>
      <c r="B48" s="38" t="str">
        <f>IF(C48="","",VLOOKUP('OPĆI DIO'!$C$1,'OPĆI DIO'!$N$4:$W$137,9,FALSE))</f>
        <v>Sveučilišta i veleučilišta u Republici Hrvatskoj</v>
      </c>
      <c r="C48" s="43">
        <v>43</v>
      </c>
      <c r="D48" s="38" t="str">
        <f t="shared" si="3"/>
        <v>Ostali prihodi za posebne namjene</v>
      </c>
      <c r="E48" s="43">
        <v>3235</v>
      </c>
      <c r="F48" s="38" t="str">
        <f t="shared" si="11"/>
        <v>Zakupnine i najamnine</v>
      </c>
      <c r="G48" s="207" t="s">
        <v>143</v>
      </c>
      <c r="H48" s="38" t="str">
        <f t="shared" si="12"/>
        <v>REDOVNA DJELATNOST SVEUČILIŠTA U ZAGREBU (IZ EVIDENCIJSKIH PRIHODA)</v>
      </c>
      <c r="I48" s="38" t="str">
        <f t="shared" si="13"/>
        <v>0942</v>
      </c>
      <c r="J48" s="73">
        <v>25000</v>
      </c>
      <c r="K48" s="73">
        <v>25000</v>
      </c>
      <c r="L48" s="73">
        <v>25000</v>
      </c>
      <c r="M48" s="255"/>
      <c r="N48" t="str">
        <f>IF(C48="","",'OPĆI DIO'!$C$1)</f>
        <v>1837 SVEUČILIŠTE U ZAGREBU - GRAĐEVINSKI FAKULTET</v>
      </c>
      <c r="O48" t="str">
        <f t="shared" si="4"/>
        <v>323</v>
      </c>
      <c r="P48" t="str">
        <f t="shared" si="5"/>
        <v>32</v>
      </c>
      <c r="Q48" t="str">
        <f t="shared" si="6"/>
        <v>43</v>
      </c>
      <c r="R48" t="str">
        <f t="shared" si="7"/>
        <v>94</v>
      </c>
      <c r="S48" t="str">
        <f t="shared" si="8"/>
        <v>3</v>
      </c>
      <c r="W48">
        <v>3434</v>
      </c>
      <c r="X48" t="s">
        <v>65</v>
      </c>
      <c r="Z48" s="123" t="str">
        <f t="shared" si="14"/>
        <v>34</v>
      </c>
      <c r="AA48" t="str">
        <f t="shared" si="15"/>
        <v>343</v>
      </c>
      <c r="AC48" t="s">
        <v>754</v>
      </c>
      <c r="AD48" t="s">
        <v>755</v>
      </c>
      <c r="AE48" t="s">
        <v>2895</v>
      </c>
      <c r="AF48" t="s">
        <v>2896</v>
      </c>
      <c r="AG48" t="s">
        <v>2917</v>
      </c>
      <c r="AH48" t="s">
        <v>2928</v>
      </c>
    </row>
    <row r="49" spans="1:34">
      <c r="A49" s="38" t="str">
        <f>IF(C49="","",VLOOKUP('OPĆI DIO'!$C$1,'OPĆI DIO'!$N$4:$W$137,10,FALSE))</f>
        <v>08006</v>
      </c>
      <c r="B49" s="38" t="str">
        <f>IF(C49="","",VLOOKUP('OPĆI DIO'!$C$1,'OPĆI DIO'!$N$4:$W$137,9,FALSE))</f>
        <v>Sveučilišta i veleučilišta u Republici Hrvatskoj</v>
      </c>
      <c r="C49" s="43">
        <v>43</v>
      </c>
      <c r="D49" s="38" t="str">
        <f t="shared" si="3"/>
        <v>Ostali prihodi za posebne namjene</v>
      </c>
      <c r="E49" s="43">
        <v>3238</v>
      </c>
      <c r="F49" s="38" t="str">
        <f t="shared" si="11"/>
        <v>Računalne usluge</v>
      </c>
      <c r="G49" s="207" t="s">
        <v>143</v>
      </c>
      <c r="H49" s="38" t="str">
        <f t="shared" si="12"/>
        <v>REDOVNA DJELATNOST SVEUČILIŠTA U ZAGREBU (IZ EVIDENCIJSKIH PRIHODA)</v>
      </c>
      <c r="I49" s="38" t="str">
        <f t="shared" si="13"/>
        <v>0942</v>
      </c>
      <c r="J49" s="73">
        <v>55000</v>
      </c>
      <c r="K49" s="73">
        <v>55000</v>
      </c>
      <c r="L49" s="73">
        <v>55000</v>
      </c>
      <c r="M49" s="255"/>
      <c r="N49" t="str">
        <f>IF(C49="","",'OPĆI DIO'!$C$1)</f>
        <v>1837 SVEUČILIŠTE U ZAGREBU - GRAĐEVINSKI FAKULTET</v>
      </c>
      <c r="O49" t="str">
        <f t="shared" si="4"/>
        <v>323</v>
      </c>
      <c r="P49" t="str">
        <f t="shared" si="5"/>
        <v>32</v>
      </c>
      <c r="Q49" t="str">
        <f t="shared" si="6"/>
        <v>43</v>
      </c>
      <c r="R49" t="str">
        <f t="shared" si="7"/>
        <v>94</v>
      </c>
      <c r="S49" t="str">
        <f t="shared" si="8"/>
        <v>3</v>
      </c>
      <c r="W49">
        <v>3511</v>
      </c>
      <c r="X49" t="s">
        <v>177</v>
      </c>
      <c r="Z49" s="123" t="str">
        <f t="shared" si="14"/>
        <v>35</v>
      </c>
      <c r="AA49" t="str">
        <f t="shared" si="15"/>
        <v>351</v>
      </c>
      <c r="AC49" t="s">
        <v>1402</v>
      </c>
      <c r="AD49" t="s">
        <v>1403</v>
      </c>
      <c r="AE49" t="s">
        <v>2895</v>
      </c>
      <c r="AF49" t="s">
        <v>2896</v>
      </c>
      <c r="AG49" t="s">
        <v>2917</v>
      </c>
      <c r="AH49" t="s">
        <v>2928</v>
      </c>
    </row>
    <row r="50" spans="1:34">
      <c r="A50" s="38" t="str">
        <f>IF(C50="","",VLOOKUP('OPĆI DIO'!$C$1,'OPĆI DIO'!$N$4:$W$137,10,FALSE))</f>
        <v>08006</v>
      </c>
      <c r="B50" s="38" t="str">
        <f>IF(C50="","",VLOOKUP('OPĆI DIO'!$C$1,'OPĆI DIO'!$N$4:$W$137,9,FALSE))</f>
        <v>Sveučilišta i veleučilišta u Republici Hrvatskoj</v>
      </c>
      <c r="C50" s="43">
        <v>43</v>
      </c>
      <c r="D50" s="38" t="str">
        <f t="shared" si="3"/>
        <v>Ostali prihodi za posebne namjene</v>
      </c>
      <c r="E50" s="43">
        <v>3239</v>
      </c>
      <c r="F50" s="38" t="str">
        <f t="shared" si="11"/>
        <v>Ostale usluge</v>
      </c>
      <c r="G50" s="207" t="s">
        <v>143</v>
      </c>
      <c r="H50" s="38" t="str">
        <f t="shared" si="12"/>
        <v>REDOVNA DJELATNOST SVEUČILIŠTA U ZAGREBU (IZ EVIDENCIJSKIH PRIHODA)</v>
      </c>
      <c r="I50" s="38" t="str">
        <f t="shared" si="13"/>
        <v>0942</v>
      </c>
      <c r="J50" s="73">
        <v>20000</v>
      </c>
      <c r="K50" s="73">
        <v>20000</v>
      </c>
      <c r="L50" s="73">
        <v>20000</v>
      </c>
      <c r="M50" s="255"/>
      <c r="N50" t="str">
        <f>IF(C50="","",'OPĆI DIO'!$C$1)</f>
        <v>1837 SVEUČILIŠTE U ZAGREBU - GRAĐEVINSKI FAKULTET</v>
      </c>
      <c r="O50" t="str">
        <f t="shared" si="4"/>
        <v>323</v>
      </c>
      <c r="P50" t="str">
        <f t="shared" si="5"/>
        <v>32</v>
      </c>
      <c r="Q50" t="str">
        <f t="shared" si="6"/>
        <v>43</v>
      </c>
      <c r="R50" t="str">
        <f t="shared" si="7"/>
        <v>94</v>
      </c>
      <c r="S50" t="str">
        <f t="shared" si="8"/>
        <v>3</v>
      </c>
      <c r="W50">
        <v>3512</v>
      </c>
      <c r="X50" t="s">
        <v>179</v>
      </c>
      <c r="Z50" s="123" t="str">
        <f t="shared" si="14"/>
        <v>35</v>
      </c>
      <c r="AA50" t="str">
        <f t="shared" si="15"/>
        <v>351</v>
      </c>
      <c r="AC50" t="s">
        <v>1404</v>
      </c>
      <c r="AD50" t="s">
        <v>1405</v>
      </c>
      <c r="AE50" t="s">
        <v>2895</v>
      </c>
      <c r="AF50" t="s">
        <v>2896</v>
      </c>
      <c r="AG50" t="s">
        <v>2919</v>
      </c>
      <c r="AH50" t="s">
        <v>2932</v>
      </c>
    </row>
    <row r="51" spans="1:34">
      <c r="A51" s="38" t="str">
        <f>IF(C51="","",VLOOKUP('OPĆI DIO'!$C$1,'OPĆI DIO'!$N$4:$W$137,10,FALSE))</f>
        <v>08006</v>
      </c>
      <c r="B51" s="38" t="str">
        <f>IF(C51="","",VLOOKUP('OPĆI DIO'!$C$1,'OPĆI DIO'!$N$4:$W$137,9,FALSE))</f>
        <v>Sveučilišta i veleučilišta u Republici Hrvatskoj</v>
      </c>
      <c r="C51" s="43">
        <v>43</v>
      </c>
      <c r="D51" s="38" t="str">
        <f t="shared" si="3"/>
        <v>Ostali prihodi za posebne namjene</v>
      </c>
      <c r="E51" s="43">
        <v>3241</v>
      </c>
      <c r="F51" s="38" t="str">
        <f t="shared" si="11"/>
        <v>Naknade troškova osobama izvan radnog odnosa</v>
      </c>
      <c r="G51" s="207" t="s">
        <v>143</v>
      </c>
      <c r="H51" s="38" t="str">
        <f t="shared" si="12"/>
        <v>REDOVNA DJELATNOST SVEUČILIŠTA U ZAGREBU (IZ EVIDENCIJSKIH PRIHODA)</v>
      </c>
      <c r="I51" s="38" t="str">
        <f t="shared" si="13"/>
        <v>0942</v>
      </c>
      <c r="J51" s="73">
        <v>5500</v>
      </c>
      <c r="K51" s="73">
        <v>5500</v>
      </c>
      <c r="L51" s="73">
        <v>5500</v>
      </c>
      <c r="M51" s="255"/>
      <c r="N51" t="str">
        <f>IF(C51="","",'OPĆI DIO'!$C$1)</f>
        <v>1837 SVEUČILIŠTE U ZAGREBU - GRAĐEVINSKI FAKULTET</v>
      </c>
      <c r="O51" t="str">
        <f t="shared" si="4"/>
        <v>324</v>
      </c>
      <c r="P51" t="str">
        <f t="shared" si="5"/>
        <v>32</v>
      </c>
      <c r="Q51" t="str">
        <f t="shared" si="6"/>
        <v>43</v>
      </c>
      <c r="R51" t="str">
        <f t="shared" si="7"/>
        <v>94</v>
      </c>
      <c r="S51" t="str">
        <f t="shared" si="8"/>
        <v>3</v>
      </c>
      <c r="W51">
        <v>3522</v>
      </c>
      <c r="X51" t="s">
        <v>228</v>
      </c>
      <c r="Z51" s="123" t="str">
        <f t="shared" si="14"/>
        <v>35</v>
      </c>
      <c r="AA51" t="str">
        <f t="shared" si="15"/>
        <v>352</v>
      </c>
      <c r="AC51" t="s">
        <v>1406</v>
      </c>
      <c r="AD51" t="s">
        <v>1407</v>
      </c>
      <c r="AE51" t="s">
        <v>2895</v>
      </c>
      <c r="AF51" t="s">
        <v>2896</v>
      </c>
      <c r="AG51" t="s">
        <v>2917</v>
      </c>
      <c r="AH51" t="s">
        <v>2928</v>
      </c>
    </row>
    <row r="52" spans="1:34">
      <c r="A52" s="38" t="str">
        <f>IF(C52="","",VLOOKUP('OPĆI DIO'!$C$1,'OPĆI DIO'!$N$4:$W$137,10,FALSE))</f>
        <v>08006</v>
      </c>
      <c r="B52" s="38" t="str">
        <f>IF(C52="","",VLOOKUP('OPĆI DIO'!$C$1,'OPĆI DIO'!$N$4:$W$137,9,FALSE))</f>
        <v>Sveučilišta i veleučilišta u Republici Hrvatskoj</v>
      </c>
      <c r="C52" s="43">
        <v>43</v>
      </c>
      <c r="D52" s="38" t="str">
        <f t="shared" si="3"/>
        <v>Ostali prihodi za posebne namjene</v>
      </c>
      <c r="E52" s="43">
        <v>3292</v>
      </c>
      <c r="F52" s="38" t="str">
        <f t="shared" si="11"/>
        <v>Premije osiguranja</v>
      </c>
      <c r="G52" s="207" t="s">
        <v>143</v>
      </c>
      <c r="H52" s="38" t="str">
        <f t="shared" si="12"/>
        <v>REDOVNA DJELATNOST SVEUČILIŠTA U ZAGREBU (IZ EVIDENCIJSKIH PRIHODA)</v>
      </c>
      <c r="I52" s="38" t="str">
        <f t="shared" si="13"/>
        <v>0942</v>
      </c>
      <c r="J52" s="73">
        <v>9000</v>
      </c>
      <c r="K52" s="73">
        <v>9000</v>
      </c>
      <c r="L52" s="73">
        <v>9000</v>
      </c>
      <c r="M52" s="255"/>
      <c r="N52" t="str">
        <f>IF(C52="","",'OPĆI DIO'!$C$1)</f>
        <v>1837 SVEUČILIŠTE U ZAGREBU - GRAĐEVINSKI FAKULTET</v>
      </c>
      <c r="O52" t="str">
        <f t="shared" si="4"/>
        <v>329</v>
      </c>
      <c r="P52" t="str">
        <f t="shared" si="5"/>
        <v>32</v>
      </c>
      <c r="Q52" t="str">
        <f t="shared" si="6"/>
        <v>43</v>
      </c>
      <c r="R52" t="str">
        <f t="shared" si="7"/>
        <v>94</v>
      </c>
      <c r="S52" t="str">
        <f t="shared" si="8"/>
        <v>3</v>
      </c>
      <c r="W52">
        <v>3531</v>
      </c>
      <c r="X52" t="s">
        <v>131</v>
      </c>
      <c r="Z52" s="123" t="str">
        <f t="shared" si="14"/>
        <v>35</v>
      </c>
      <c r="AA52" t="str">
        <f t="shared" si="15"/>
        <v>353</v>
      </c>
      <c r="AC52" t="s">
        <v>1129</v>
      </c>
      <c r="AD52" t="s">
        <v>1130</v>
      </c>
      <c r="AE52" t="s">
        <v>2895</v>
      </c>
      <c r="AF52" t="s">
        <v>2896</v>
      </c>
      <c r="AG52" t="s">
        <v>2917</v>
      </c>
      <c r="AH52" t="s">
        <v>2928</v>
      </c>
    </row>
    <row r="53" spans="1:34">
      <c r="A53" s="38" t="str">
        <f>IF(C53="","",VLOOKUP('OPĆI DIO'!$C$1,'OPĆI DIO'!$N$4:$W$137,10,FALSE))</f>
        <v>08006</v>
      </c>
      <c r="B53" s="38" t="str">
        <f>IF(C53="","",VLOOKUP('OPĆI DIO'!$C$1,'OPĆI DIO'!$N$4:$W$137,9,FALSE))</f>
        <v>Sveučilišta i veleučilišta u Republici Hrvatskoj</v>
      </c>
      <c r="C53" s="43">
        <v>43</v>
      </c>
      <c r="D53" s="38" t="str">
        <f t="shared" si="3"/>
        <v>Ostali prihodi za posebne namjene</v>
      </c>
      <c r="E53" s="43">
        <v>3293</v>
      </c>
      <c r="F53" s="38" t="str">
        <f t="shared" si="11"/>
        <v>Reprezentacija</v>
      </c>
      <c r="G53" s="207" t="s">
        <v>143</v>
      </c>
      <c r="H53" s="38" t="str">
        <f t="shared" si="12"/>
        <v>REDOVNA DJELATNOST SVEUČILIŠTA U ZAGREBU (IZ EVIDENCIJSKIH PRIHODA)</v>
      </c>
      <c r="I53" s="38" t="str">
        <f t="shared" si="13"/>
        <v>0942</v>
      </c>
      <c r="J53" s="73">
        <v>5000</v>
      </c>
      <c r="K53" s="73">
        <v>5000</v>
      </c>
      <c r="L53" s="73">
        <v>5000</v>
      </c>
      <c r="M53" s="255"/>
      <c r="N53" t="str">
        <f>IF(C53="","",'OPĆI DIO'!$C$1)</f>
        <v>1837 SVEUČILIŠTE U ZAGREBU - GRAĐEVINSKI FAKULTET</v>
      </c>
      <c r="O53" t="str">
        <f t="shared" si="4"/>
        <v>329</v>
      </c>
      <c r="P53" t="str">
        <f t="shared" si="5"/>
        <v>32</v>
      </c>
      <c r="Q53" t="str">
        <f t="shared" si="6"/>
        <v>43</v>
      </c>
      <c r="R53" t="str">
        <f t="shared" si="7"/>
        <v>94</v>
      </c>
      <c r="S53" t="str">
        <f t="shared" si="8"/>
        <v>3</v>
      </c>
      <c r="W53">
        <v>3611</v>
      </c>
      <c r="X53" t="s">
        <v>85</v>
      </c>
      <c r="Z53" s="123" t="str">
        <f t="shared" si="14"/>
        <v>36</v>
      </c>
      <c r="AA53" t="str">
        <f t="shared" si="15"/>
        <v>361</v>
      </c>
      <c r="AC53" t="s">
        <v>1177</v>
      </c>
      <c r="AD53" t="s">
        <v>1408</v>
      </c>
      <c r="AE53" t="s">
        <v>2895</v>
      </c>
      <c r="AF53" t="s">
        <v>2896</v>
      </c>
      <c r="AG53" t="s">
        <v>2917</v>
      </c>
      <c r="AH53" t="s">
        <v>2928</v>
      </c>
    </row>
    <row r="54" spans="1:34">
      <c r="A54" s="38" t="str">
        <f>IF(C54="","",VLOOKUP('OPĆI DIO'!$C$1,'OPĆI DIO'!$N$4:$W$137,10,FALSE))</f>
        <v>08006</v>
      </c>
      <c r="B54" s="38" t="str">
        <f>IF(C54="","",VLOOKUP('OPĆI DIO'!$C$1,'OPĆI DIO'!$N$4:$W$137,9,FALSE))</f>
        <v>Sveučilišta i veleučilišta u Republici Hrvatskoj</v>
      </c>
      <c r="C54" s="43">
        <v>43</v>
      </c>
      <c r="D54" s="38" t="str">
        <f t="shared" si="3"/>
        <v>Ostali prihodi za posebne namjene</v>
      </c>
      <c r="E54" s="43">
        <v>3294</v>
      </c>
      <c r="F54" s="38" t="str">
        <f t="shared" si="11"/>
        <v>Članarine i norme</v>
      </c>
      <c r="G54" s="207" t="s">
        <v>143</v>
      </c>
      <c r="H54" s="38" t="str">
        <f t="shared" si="12"/>
        <v>REDOVNA DJELATNOST SVEUČILIŠTA U ZAGREBU (IZ EVIDENCIJSKIH PRIHODA)</v>
      </c>
      <c r="I54" s="38" t="str">
        <f t="shared" si="13"/>
        <v>0942</v>
      </c>
      <c r="J54" s="73">
        <v>20000</v>
      </c>
      <c r="K54" s="73">
        <v>20000</v>
      </c>
      <c r="L54" s="73">
        <v>20000</v>
      </c>
      <c r="M54" s="255"/>
      <c r="N54" t="str">
        <f>IF(C54="","",'OPĆI DIO'!$C$1)</f>
        <v>1837 SVEUČILIŠTE U ZAGREBU - GRAĐEVINSKI FAKULTET</v>
      </c>
      <c r="O54" t="str">
        <f t="shared" si="4"/>
        <v>329</v>
      </c>
      <c r="P54" t="str">
        <f t="shared" si="5"/>
        <v>32</v>
      </c>
      <c r="Q54" t="str">
        <f t="shared" si="6"/>
        <v>43</v>
      </c>
      <c r="R54" t="str">
        <f t="shared" si="7"/>
        <v>94</v>
      </c>
      <c r="S54" t="str">
        <f t="shared" si="8"/>
        <v>3</v>
      </c>
      <c r="W54">
        <v>3621</v>
      </c>
      <c r="X54" t="s">
        <v>135</v>
      </c>
      <c r="Z54" s="123" t="str">
        <f t="shared" si="14"/>
        <v>36</v>
      </c>
      <c r="AA54" t="str">
        <f t="shared" si="15"/>
        <v>362</v>
      </c>
      <c r="AC54" t="s">
        <v>1409</v>
      </c>
      <c r="AD54" t="s">
        <v>1410</v>
      </c>
      <c r="AE54" t="s">
        <v>2895</v>
      </c>
      <c r="AF54" t="s">
        <v>2896</v>
      </c>
      <c r="AG54" t="s">
        <v>2917</v>
      </c>
      <c r="AH54" t="s">
        <v>2930</v>
      </c>
    </row>
    <row r="55" spans="1:34">
      <c r="A55" s="38" t="str">
        <f>IF(C55="","",VLOOKUP('OPĆI DIO'!$C$1,'OPĆI DIO'!$N$4:$W$137,10,FALSE))</f>
        <v>08006</v>
      </c>
      <c r="B55" s="38" t="str">
        <f>IF(C55="","",VLOOKUP('OPĆI DIO'!$C$1,'OPĆI DIO'!$N$4:$W$137,9,FALSE))</f>
        <v>Sveučilišta i veleučilišta u Republici Hrvatskoj</v>
      </c>
      <c r="C55" s="43">
        <v>43</v>
      </c>
      <c r="D55" s="38" t="str">
        <f t="shared" si="3"/>
        <v>Ostali prihodi za posebne namjene</v>
      </c>
      <c r="E55" s="43">
        <v>3295</v>
      </c>
      <c r="F55" s="38" t="str">
        <f t="shared" si="11"/>
        <v>Pristojbe i naknade</v>
      </c>
      <c r="G55" s="207" t="s">
        <v>143</v>
      </c>
      <c r="H55" s="38" t="str">
        <f t="shared" si="12"/>
        <v>REDOVNA DJELATNOST SVEUČILIŠTA U ZAGREBU (IZ EVIDENCIJSKIH PRIHODA)</v>
      </c>
      <c r="I55" s="38" t="str">
        <f t="shared" si="13"/>
        <v>0942</v>
      </c>
      <c r="J55" s="73">
        <v>5000</v>
      </c>
      <c r="K55" s="73">
        <v>5000</v>
      </c>
      <c r="L55" s="73">
        <v>5000</v>
      </c>
      <c r="M55" s="255"/>
      <c r="N55" t="str">
        <f>IF(C55="","",'OPĆI DIO'!$C$1)</f>
        <v>1837 SVEUČILIŠTE U ZAGREBU - GRAĐEVINSKI FAKULTET</v>
      </c>
      <c r="O55" t="str">
        <f t="shared" si="4"/>
        <v>329</v>
      </c>
      <c r="P55" t="str">
        <f t="shared" si="5"/>
        <v>32</v>
      </c>
      <c r="Q55" t="str">
        <f t="shared" si="6"/>
        <v>43</v>
      </c>
      <c r="R55" t="str">
        <f t="shared" si="7"/>
        <v>94</v>
      </c>
      <c r="S55" t="str">
        <f t="shared" si="8"/>
        <v>3</v>
      </c>
      <c r="W55">
        <v>3631</v>
      </c>
      <c r="X55" t="s">
        <v>176</v>
      </c>
      <c r="Z55" s="123" t="str">
        <f t="shared" si="14"/>
        <v>36</v>
      </c>
      <c r="AA55" t="str">
        <f t="shared" si="15"/>
        <v>363</v>
      </c>
      <c r="AC55" t="s">
        <v>2959</v>
      </c>
      <c r="AD55" t="s">
        <v>2960</v>
      </c>
      <c r="AE55" t="s">
        <v>2895</v>
      </c>
      <c r="AF55" t="s">
        <v>2896</v>
      </c>
      <c r="AG55" t="s">
        <v>2917</v>
      </c>
      <c r="AH55" t="s">
        <v>2930</v>
      </c>
    </row>
    <row r="56" spans="1:34">
      <c r="A56" s="38" t="str">
        <f>IF(C56="","",VLOOKUP('OPĆI DIO'!$C$1,'OPĆI DIO'!$N$4:$W$137,10,FALSE))</f>
        <v>08006</v>
      </c>
      <c r="B56" s="38" t="str">
        <f>IF(C56="","",VLOOKUP('OPĆI DIO'!$C$1,'OPĆI DIO'!$N$4:$W$137,9,FALSE))</f>
        <v>Sveučilišta i veleučilišta u Republici Hrvatskoj</v>
      </c>
      <c r="C56" s="43">
        <v>43</v>
      </c>
      <c r="D56" s="38" t="str">
        <f t="shared" si="3"/>
        <v>Ostali prihodi za posebne namjene</v>
      </c>
      <c r="E56" s="43">
        <v>3299</v>
      </c>
      <c r="F56" s="38" t="str">
        <f t="shared" si="11"/>
        <v>Ostali nespomenuti rashodi poslovanja</v>
      </c>
      <c r="G56" s="207" t="s">
        <v>143</v>
      </c>
      <c r="H56" s="38" t="str">
        <f t="shared" si="12"/>
        <v>REDOVNA DJELATNOST SVEUČILIŠTA U ZAGREBU (IZ EVIDENCIJSKIH PRIHODA)</v>
      </c>
      <c r="I56" s="38" t="str">
        <f t="shared" si="13"/>
        <v>0942</v>
      </c>
      <c r="J56" s="73">
        <v>5000</v>
      </c>
      <c r="K56" s="73">
        <v>5000</v>
      </c>
      <c r="L56" s="73">
        <v>5000</v>
      </c>
      <c r="M56" s="255"/>
      <c r="N56" t="str">
        <f>IF(C56="","",'OPĆI DIO'!$C$1)</f>
        <v>1837 SVEUČILIŠTE U ZAGREBU - GRAĐEVINSKI FAKULTET</v>
      </c>
      <c r="O56" t="str">
        <f t="shared" si="4"/>
        <v>329</v>
      </c>
      <c r="P56" t="str">
        <f t="shared" si="5"/>
        <v>32</v>
      </c>
      <c r="Q56" t="str">
        <f t="shared" si="6"/>
        <v>43</v>
      </c>
      <c r="R56" t="str">
        <f t="shared" si="7"/>
        <v>94</v>
      </c>
      <c r="S56" t="str">
        <f t="shared" si="8"/>
        <v>3</v>
      </c>
      <c r="W56">
        <v>3632</v>
      </c>
      <c r="X56" t="s">
        <v>229</v>
      </c>
      <c r="Z56" s="123" t="str">
        <f t="shared" si="14"/>
        <v>36</v>
      </c>
      <c r="AA56" t="str">
        <f t="shared" si="15"/>
        <v>363</v>
      </c>
      <c r="AC56" t="s">
        <v>4402</v>
      </c>
      <c r="AD56" t="s">
        <v>4403</v>
      </c>
      <c r="AE56" t="s">
        <v>2895</v>
      </c>
      <c r="AF56" t="s">
        <v>2896</v>
      </c>
      <c r="AG56" t="s">
        <v>2917</v>
      </c>
      <c r="AH56" t="s">
        <v>2930</v>
      </c>
    </row>
    <row r="57" spans="1:34">
      <c r="A57" s="38" t="str">
        <f>IF(C57="","",VLOOKUP('OPĆI DIO'!$C$1,'OPĆI DIO'!$N$4:$W$137,10,FALSE))</f>
        <v>08006</v>
      </c>
      <c r="B57" s="38" t="str">
        <f>IF(C57="","",VLOOKUP('OPĆI DIO'!$C$1,'OPĆI DIO'!$N$4:$W$137,9,FALSE))</f>
        <v>Sveučilišta i veleučilišta u Republici Hrvatskoj</v>
      </c>
      <c r="C57" s="43">
        <v>43</v>
      </c>
      <c r="D57" s="38" t="str">
        <f t="shared" si="3"/>
        <v>Ostali prihodi za posebne namjene</v>
      </c>
      <c r="E57" s="43">
        <v>4221</v>
      </c>
      <c r="F57" s="38" t="str">
        <f t="shared" si="11"/>
        <v>Uredska oprema i namještaj</v>
      </c>
      <c r="G57" s="207" t="s">
        <v>143</v>
      </c>
      <c r="H57" s="38" t="str">
        <f t="shared" si="12"/>
        <v>REDOVNA DJELATNOST SVEUČILIŠTA U ZAGREBU (IZ EVIDENCIJSKIH PRIHODA)</v>
      </c>
      <c r="I57" s="38" t="str">
        <f t="shared" si="13"/>
        <v>0942</v>
      </c>
      <c r="J57" s="73">
        <v>20000</v>
      </c>
      <c r="K57" s="73">
        <v>20000</v>
      </c>
      <c r="L57" s="73">
        <v>20000</v>
      </c>
      <c r="M57" s="255"/>
      <c r="N57" t="str">
        <f>IF(C57="","",'OPĆI DIO'!$C$1)</f>
        <v>1837 SVEUČILIŠTE U ZAGREBU - GRAĐEVINSKI FAKULTET</v>
      </c>
      <c r="O57" t="str">
        <f t="shared" si="4"/>
        <v>422</v>
      </c>
      <c r="P57" t="str">
        <f t="shared" si="5"/>
        <v>42</v>
      </c>
      <c r="Q57" t="str">
        <f t="shared" si="6"/>
        <v>43</v>
      </c>
      <c r="R57" t="str">
        <f t="shared" si="7"/>
        <v>94</v>
      </c>
      <c r="S57" t="str">
        <f t="shared" si="8"/>
        <v>4</v>
      </c>
      <c r="W57">
        <v>3661</v>
      </c>
      <c r="X57" t="s">
        <v>97</v>
      </c>
      <c r="Z57" s="123" t="str">
        <f t="shared" si="14"/>
        <v>36</v>
      </c>
      <c r="AA57" t="str">
        <f t="shared" si="15"/>
        <v>366</v>
      </c>
      <c r="AC57" t="s">
        <v>4404</v>
      </c>
      <c r="AD57" t="s">
        <v>4405</v>
      </c>
      <c r="AE57" t="s">
        <v>4399</v>
      </c>
      <c r="AF57" t="s">
        <v>2937</v>
      </c>
      <c r="AG57" t="s">
        <v>2917</v>
      </c>
      <c r="AH57" t="s">
        <v>2930</v>
      </c>
    </row>
    <row r="58" spans="1:34">
      <c r="A58" s="38" t="str">
        <f>IF(C58="","",VLOOKUP('OPĆI DIO'!$C$1,'OPĆI DIO'!$N$4:$W$137,10,FALSE))</f>
        <v>08006</v>
      </c>
      <c r="B58" s="38" t="str">
        <f>IF(C58="","",VLOOKUP('OPĆI DIO'!$C$1,'OPĆI DIO'!$N$4:$W$137,9,FALSE))</f>
        <v>Sveučilišta i veleučilišta u Republici Hrvatskoj</v>
      </c>
      <c r="C58" s="43">
        <v>52</v>
      </c>
      <c r="D58" s="38" t="str">
        <f t="shared" si="3"/>
        <v>Ostale pomoći</v>
      </c>
      <c r="E58" s="43">
        <v>3111</v>
      </c>
      <c r="F58" s="38" t="str">
        <f t="shared" si="11"/>
        <v>Plaće za redovan rad</v>
      </c>
      <c r="G58" s="207" t="s">
        <v>1257</v>
      </c>
      <c r="H58" s="38" t="str">
        <f t="shared" si="12"/>
        <v>PROGRAM DOKTORANADA I POSLIJEDOKTORANADA HRVATSKE ZAKLADE ZA ZNANOST</v>
      </c>
      <c r="I58" s="38" t="str">
        <f t="shared" si="13"/>
        <v>0150</v>
      </c>
      <c r="J58" s="73">
        <v>171674</v>
      </c>
      <c r="K58" s="73">
        <v>51502</v>
      </c>
      <c r="L58" s="73"/>
      <c r="M58" s="255"/>
      <c r="N58" t="str">
        <f>IF(C58="","",'OPĆI DIO'!$C$1)</f>
        <v>1837 SVEUČILIŠTE U ZAGREBU - GRAĐEVINSKI FAKULTET</v>
      </c>
      <c r="O58" t="str">
        <f t="shared" si="4"/>
        <v>311</v>
      </c>
      <c r="P58" t="str">
        <f t="shared" si="5"/>
        <v>31</v>
      </c>
      <c r="Q58" t="str">
        <f t="shared" si="6"/>
        <v>52</v>
      </c>
      <c r="R58" t="str">
        <f t="shared" si="7"/>
        <v>15</v>
      </c>
      <c r="S58" t="str">
        <f t="shared" si="8"/>
        <v>3</v>
      </c>
      <c r="W58">
        <v>3662</v>
      </c>
      <c r="X58" t="s">
        <v>180</v>
      </c>
      <c r="Z58" s="123" t="str">
        <f t="shared" si="14"/>
        <v>36</v>
      </c>
      <c r="AA58" t="str">
        <f t="shared" si="15"/>
        <v>366</v>
      </c>
      <c r="AC58" t="s">
        <v>4406</v>
      </c>
      <c r="AD58" t="s">
        <v>735</v>
      </c>
      <c r="AE58" t="s">
        <v>2895</v>
      </c>
      <c r="AF58" t="s">
        <v>2896</v>
      </c>
      <c r="AG58" t="s">
        <v>2917</v>
      </c>
      <c r="AH58" t="s">
        <v>2930</v>
      </c>
    </row>
    <row r="59" spans="1:34">
      <c r="A59" s="38" t="str">
        <f>IF(C59="","",VLOOKUP('OPĆI DIO'!$C$1,'OPĆI DIO'!$N$4:$W$137,10,FALSE))</f>
        <v>08006</v>
      </c>
      <c r="B59" s="38" t="str">
        <f>IF(C59="","",VLOOKUP('OPĆI DIO'!$C$1,'OPĆI DIO'!$N$4:$W$137,9,FALSE))</f>
        <v>Sveučilišta i veleučilišta u Republici Hrvatskoj</v>
      </c>
      <c r="C59" s="43">
        <v>52</v>
      </c>
      <c r="D59" s="38" t="str">
        <f t="shared" si="3"/>
        <v>Ostale pomoći</v>
      </c>
      <c r="E59" s="43">
        <v>3132</v>
      </c>
      <c r="F59" s="38" t="str">
        <f t="shared" si="11"/>
        <v>Doprinosi za obvezno zdravstveno osiguranje</v>
      </c>
      <c r="G59" s="207" t="s">
        <v>1257</v>
      </c>
      <c r="H59" s="38" t="str">
        <f t="shared" si="12"/>
        <v>PROGRAM DOKTORANADA I POSLIJEDOKTORANADA HRVATSKE ZAKLADE ZA ZNANOST</v>
      </c>
      <c r="I59" s="38" t="str">
        <f t="shared" si="13"/>
        <v>0150</v>
      </c>
      <c r="J59" s="73">
        <v>28326</v>
      </c>
      <c r="K59" s="73">
        <v>8498</v>
      </c>
      <c r="L59" s="73"/>
      <c r="M59" s="255"/>
      <c r="N59" t="str">
        <f>IF(C59="","",'OPĆI DIO'!$C$1)</f>
        <v>1837 SVEUČILIŠTE U ZAGREBU - GRAĐEVINSKI FAKULTET</v>
      </c>
      <c r="O59" t="str">
        <f t="shared" si="4"/>
        <v>313</v>
      </c>
      <c r="P59" t="str">
        <f t="shared" si="5"/>
        <v>31</v>
      </c>
      <c r="Q59" t="str">
        <f t="shared" si="6"/>
        <v>52</v>
      </c>
      <c r="R59" t="str">
        <f t="shared" si="7"/>
        <v>15</v>
      </c>
      <c r="S59" t="str">
        <f t="shared" si="8"/>
        <v>3</v>
      </c>
      <c r="W59">
        <v>3681</v>
      </c>
      <c r="X59" t="s">
        <v>25</v>
      </c>
      <c r="Z59" s="123" t="str">
        <f t="shared" si="14"/>
        <v>36</v>
      </c>
      <c r="AA59" t="str">
        <f t="shared" si="15"/>
        <v>368</v>
      </c>
      <c r="AC59" t="s">
        <v>1411</v>
      </c>
      <c r="AD59" t="s">
        <v>1412</v>
      </c>
      <c r="AE59" t="s">
        <v>2891</v>
      </c>
      <c r="AF59" t="s">
        <v>2892</v>
      </c>
      <c r="AG59" t="s">
        <v>2917</v>
      </c>
      <c r="AH59" t="s">
        <v>2930</v>
      </c>
    </row>
    <row r="60" spans="1:34">
      <c r="A60" s="38" t="str">
        <f>IF(C60="","",VLOOKUP('OPĆI DIO'!$C$1,'OPĆI DIO'!$N$4:$W$137,10,FALSE))</f>
        <v>08006</v>
      </c>
      <c r="B60" s="38" t="str">
        <f>IF(C60="","",VLOOKUP('OPĆI DIO'!$C$1,'OPĆI DIO'!$N$4:$W$137,9,FALSE))</f>
        <v>Sveučilišta i veleučilišta u Republici Hrvatskoj</v>
      </c>
      <c r="C60" s="43">
        <v>52</v>
      </c>
      <c r="D60" s="38" t="str">
        <f t="shared" si="3"/>
        <v>Ostale pomoći</v>
      </c>
      <c r="E60" s="43">
        <v>3239</v>
      </c>
      <c r="F60" s="38" t="str">
        <f t="shared" si="11"/>
        <v>Ostale usluge</v>
      </c>
      <c r="G60" s="207" t="s">
        <v>143</v>
      </c>
      <c r="H60" s="38" t="str">
        <f t="shared" si="12"/>
        <v>REDOVNA DJELATNOST SVEUČILIŠTA U ZAGREBU (IZ EVIDENCIJSKIH PRIHODA)</v>
      </c>
      <c r="I60" s="38" t="str">
        <f t="shared" si="13"/>
        <v>0942</v>
      </c>
      <c r="J60" s="73">
        <v>12000</v>
      </c>
      <c r="K60" s="73"/>
      <c r="L60" s="73"/>
      <c r="M60" s="255"/>
      <c r="N60" t="str">
        <f>IF(C60="","",'OPĆI DIO'!$C$1)</f>
        <v>1837 SVEUČILIŠTE U ZAGREBU - GRAĐEVINSKI FAKULTET</v>
      </c>
      <c r="O60" t="str">
        <f t="shared" si="4"/>
        <v>323</v>
      </c>
      <c r="P60" t="str">
        <f t="shared" si="5"/>
        <v>32</v>
      </c>
      <c r="Q60" t="str">
        <f t="shared" si="6"/>
        <v>52</v>
      </c>
      <c r="R60" t="str">
        <f t="shared" si="7"/>
        <v>94</v>
      </c>
      <c r="S60" t="str">
        <f t="shared" si="8"/>
        <v>3</v>
      </c>
      <c r="W60">
        <v>3682</v>
      </c>
      <c r="X60" t="s">
        <v>26</v>
      </c>
      <c r="Z60" s="123" t="str">
        <f t="shared" si="14"/>
        <v>36</v>
      </c>
      <c r="AA60" t="str">
        <f t="shared" si="15"/>
        <v>368</v>
      </c>
      <c r="AC60" t="s">
        <v>1131</v>
      </c>
      <c r="AD60" t="s">
        <v>1132</v>
      </c>
      <c r="AE60" t="s">
        <v>2895</v>
      </c>
      <c r="AF60" t="s">
        <v>2896</v>
      </c>
      <c r="AG60" t="s">
        <v>2917</v>
      </c>
      <c r="AH60" t="s">
        <v>2930</v>
      </c>
    </row>
    <row r="61" spans="1:34">
      <c r="A61" s="38" t="str">
        <f>IF(C61="","",VLOOKUP('OPĆI DIO'!$C$1,'OPĆI DIO'!$N$4:$W$137,10,FALSE))</f>
        <v>08006</v>
      </c>
      <c r="B61" s="38" t="str">
        <f>IF(C61="","",VLOOKUP('OPĆI DIO'!$C$1,'OPĆI DIO'!$N$4:$W$137,9,FALSE))</f>
        <v>Sveučilišta i veleučilišta u Republici Hrvatskoj</v>
      </c>
      <c r="C61" s="43">
        <v>52</v>
      </c>
      <c r="D61" s="38" t="str">
        <f t="shared" si="3"/>
        <v>Ostale pomoći</v>
      </c>
      <c r="E61" s="43">
        <v>3211</v>
      </c>
      <c r="F61" s="38" t="str">
        <f t="shared" si="11"/>
        <v>Službena putovanja</v>
      </c>
      <c r="G61" s="207" t="s">
        <v>143</v>
      </c>
      <c r="H61" s="38" t="str">
        <f t="shared" si="12"/>
        <v>REDOVNA DJELATNOST SVEUČILIŠTA U ZAGREBU (IZ EVIDENCIJSKIH PRIHODA)</v>
      </c>
      <c r="I61" s="38" t="str">
        <f t="shared" si="13"/>
        <v>0942</v>
      </c>
      <c r="J61" s="73">
        <v>45000</v>
      </c>
      <c r="K61" s="73">
        <v>35000</v>
      </c>
      <c r="L61" s="73">
        <v>30000</v>
      </c>
      <c r="M61" s="255"/>
      <c r="N61" t="str">
        <f>IF(C61="","",'OPĆI DIO'!$C$1)</f>
        <v>1837 SVEUČILIŠTE U ZAGREBU - GRAĐEVINSKI FAKULTET</v>
      </c>
      <c r="O61" t="str">
        <f t="shared" si="4"/>
        <v>321</v>
      </c>
      <c r="P61" t="str">
        <f t="shared" si="5"/>
        <v>32</v>
      </c>
      <c r="Q61" t="str">
        <f t="shared" si="6"/>
        <v>52</v>
      </c>
      <c r="R61" t="str">
        <f t="shared" si="7"/>
        <v>94</v>
      </c>
      <c r="S61" t="str">
        <f t="shared" si="8"/>
        <v>3</v>
      </c>
      <c r="W61">
        <v>3691</v>
      </c>
      <c r="X61" t="s">
        <v>102</v>
      </c>
      <c r="Z61" s="123" t="str">
        <f t="shared" si="14"/>
        <v>36</v>
      </c>
      <c r="AA61" t="str">
        <f t="shared" si="15"/>
        <v>369</v>
      </c>
      <c r="AC61" t="s">
        <v>1413</v>
      </c>
      <c r="AD61" t="s">
        <v>1414</v>
      </c>
      <c r="AE61" t="s">
        <v>2895</v>
      </c>
      <c r="AF61" t="s">
        <v>2896</v>
      </c>
      <c r="AG61" t="s">
        <v>2917</v>
      </c>
      <c r="AH61" t="s">
        <v>2930</v>
      </c>
    </row>
    <row r="62" spans="1:34">
      <c r="A62" s="38" t="str">
        <f>IF(C62="","",VLOOKUP('OPĆI DIO'!$C$1,'OPĆI DIO'!$N$4:$W$137,10,FALSE))</f>
        <v>08006</v>
      </c>
      <c r="B62" s="38" t="str">
        <f>IF(C62="","",VLOOKUP('OPĆI DIO'!$C$1,'OPĆI DIO'!$N$4:$W$137,9,FALSE))</f>
        <v>Sveučilišta i veleučilišta u Republici Hrvatskoj</v>
      </c>
      <c r="C62" s="43">
        <v>52</v>
      </c>
      <c r="D62" s="38" t="str">
        <f t="shared" si="3"/>
        <v>Ostale pomoći</v>
      </c>
      <c r="E62" s="43">
        <v>3212</v>
      </c>
      <c r="F62" s="38" t="str">
        <f t="shared" si="11"/>
        <v>Naknade za prijevoz, za rad na terenu i odvojeni život</v>
      </c>
      <c r="G62" s="207" t="s">
        <v>143</v>
      </c>
      <c r="H62" s="38" t="str">
        <f t="shared" si="12"/>
        <v>REDOVNA DJELATNOST SVEUČILIŠTA U ZAGREBU (IZ EVIDENCIJSKIH PRIHODA)</v>
      </c>
      <c r="I62" s="38" t="str">
        <f t="shared" si="13"/>
        <v>0942</v>
      </c>
      <c r="J62" s="73">
        <v>9704</v>
      </c>
      <c r="K62" s="73"/>
      <c r="L62" s="73"/>
      <c r="M62" s="255"/>
      <c r="N62" t="str">
        <f>IF(C62="","",'OPĆI DIO'!$C$1)</f>
        <v>1837 SVEUČILIŠTE U ZAGREBU - GRAĐEVINSKI FAKULTET</v>
      </c>
      <c r="O62" t="str">
        <f t="shared" si="4"/>
        <v>321</v>
      </c>
      <c r="P62" t="str">
        <f t="shared" si="5"/>
        <v>32</v>
      </c>
      <c r="Q62" t="str">
        <f t="shared" si="6"/>
        <v>52</v>
      </c>
      <c r="R62" t="str">
        <f t="shared" si="7"/>
        <v>94</v>
      </c>
      <c r="S62" t="str">
        <f t="shared" si="8"/>
        <v>3</v>
      </c>
      <c r="W62">
        <v>3692</v>
      </c>
      <c r="X62" t="s">
        <v>174</v>
      </c>
      <c r="Z62" s="123" t="str">
        <f t="shared" si="14"/>
        <v>36</v>
      </c>
      <c r="AA62" t="str">
        <f t="shared" si="15"/>
        <v>369</v>
      </c>
      <c r="AC62" t="s">
        <v>1437</v>
      </c>
      <c r="AD62" t="s">
        <v>2088</v>
      </c>
      <c r="AE62" t="s">
        <v>2895</v>
      </c>
      <c r="AF62" t="s">
        <v>2896</v>
      </c>
      <c r="AG62" t="s">
        <v>2917</v>
      </c>
      <c r="AH62" t="s">
        <v>2930</v>
      </c>
    </row>
    <row r="63" spans="1:34">
      <c r="A63" s="38" t="str">
        <f>IF(C63="","",VLOOKUP('OPĆI DIO'!$C$1,'OPĆI DIO'!$N$4:$W$137,10,FALSE))</f>
        <v>08006</v>
      </c>
      <c r="B63" s="38" t="str">
        <f>IF(C63="","",VLOOKUP('OPĆI DIO'!$C$1,'OPĆI DIO'!$N$4:$W$137,9,FALSE))</f>
        <v>Sveučilišta i veleučilišta u Republici Hrvatskoj</v>
      </c>
      <c r="C63" s="43">
        <v>52</v>
      </c>
      <c r="D63" s="38" t="str">
        <f t="shared" si="3"/>
        <v>Ostale pomoći</v>
      </c>
      <c r="E63" s="43">
        <v>3213</v>
      </c>
      <c r="F63" s="38" t="str">
        <f t="shared" si="11"/>
        <v>Stručno usavršavanje zaposlenika</v>
      </c>
      <c r="G63" s="207" t="s">
        <v>143</v>
      </c>
      <c r="H63" s="38" t="str">
        <f t="shared" si="12"/>
        <v>REDOVNA DJELATNOST SVEUČILIŠTA U ZAGREBU (IZ EVIDENCIJSKIH PRIHODA)</v>
      </c>
      <c r="I63" s="38" t="str">
        <f t="shared" si="13"/>
        <v>0942</v>
      </c>
      <c r="J63" s="73">
        <v>12000</v>
      </c>
      <c r="K63" s="73">
        <v>15000</v>
      </c>
      <c r="L63" s="73">
        <v>10500</v>
      </c>
      <c r="M63" s="255"/>
      <c r="N63" t="str">
        <f>IF(C63="","",'OPĆI DIO'!$C$1)</f>
        <v>1837 SVEUČILIŠTE U ZAGREBU - GRAĐEVINSKI FAKULTET</v>
      </c>
      <c r="O63" t="str">
        <f t="shared" si="4"/>
        <v>321</v>
      </c>
      <c r="P63" t="str">
        <f t="shared" si="5"/>
        <v>32</v>
      </c>
      <c r="Q63" t="str">
        <f t="shared" si="6"/>
        <v>52</v>
      </c>
      <c r="R63" t="str">
        <f t="shared" si="7"/>
        <v>94</v>
      </c>
      <c r="S63" t="str">
        <f t="shared" si="8"/>
        <v>3</v>
      </c>
      <c r="W63">
        <v>3693</v>
      </c>
      <c r="X63" t="s">
        <v>102</v>
      </c>
      <c r="Z63" s="123" t="str">
        <f t="shared" si="14"/>
        <v>36</v>
      </c>
      <c r="AA63" t="str">
        <f t="shared" si="15"/>
        <v>369</v>
      </c>
      <c r="AC63" t="s">
        <v>1441</v>
      </c>
      <c r="AD63" t="s">
        <v>1442</v>
      </c>
      <c r="AE63" t="s">
        <v>2895</v>
      </c>
      <c r="AF63" t="s">
        <v>2896</v>
      </c>
      <c r="AG63" t="s">
        <v>2917</v>
      </c>
      <c r="AH63" t="s">
        <v>2925</v>
      </c>
    </row>
    <row r="64" spans="1:34">
      <c r="A64" s="38" t="str">
        <f>IF(C64="","",VLOOKUP('OPĆI DIO'!$C$1,'OPĆI DIO'!$N$4:$W$137,10,FALSE))</f>
        <v>08006</v>
      </c>
      <c r="B64" s="38" t="str">
        <f>IF(C64="","",VLOOKUP('OPĆI DIO'!$C$1,'OPĆI DIO'!$N$4:$W$137,9,FALSE))</f>
        <v>Sveučilišta i veleučilišta u Republici Hrvatskoj</v>
      </c>
      <c r="C64" s="43">
        <v>52</v>
      </c>
      <c r="D64" s="38" t="str">
        <f t="shared" si="3"/>
        <v>Ostale pomoći</v>
      </c>
      <c r="E64" s="43">
        <v>3221</v>
      </c>
      <c r="F64" s="38" t="str">
        <f t="shared" si="11"/>
        <v>Uredski materijal i ostali materijalni rashodi</v>
      </c>
      <c r="G64" s="207" t="s">
        <v>143</v>
      </c>
      <c r="H64" s="38" t="str">
        <f t="shared" si="12"/>
        <v>REDOVNA DJELATNOST SVEUČILIŠTA U ZAGREBU (IZ EVIDENCIJSKIH PRIHODA)</v>
      </c>
      <c r="I64" s="38" t="str">
        <f t="shared" si="13"/>
        <v>0942</v>
      </c>
      <c r="J64" s="73">
        <v>10500</v>
      </c>
      <c r="K64" s="73">
        <v>10500</v>
      </c>
      <c r="L64" s="73">
        <v>8000</v>
      </c>
      <c r="M64" s="255"/>
      <c r="N64" t="str">
        <f>IF(C64="","",'OPĆI DIO'!$C$1)</f>
        <v>1837 SVEUČILIŠTE U ZAGREBU - GRAĐEVINSKI FAKULTET</v>
      </c>
      <c r="O64" t="str">
        <f t="shared" si="4"/>
        <v>322</v>
      </c>
      <c r="P64" t="str">
        <f t="shared" si="5"/>
        <v>32</v>
      </c>
      <c r="Q64" t="str">
        <f t="shared" si="6"/>
        <v>52</v>
      </c>
      <c r="R64" t="str">
        <f t="shared" si="7"/>
        <v>94</v>
      </c>
      <c r="S64" t="str">
        <f t="shared" si="8"/>
        <v>3</v>
      </c>
      <c r="W64">
        <v>3694</v>
      </c>
      <c r="X64" t="s">
        <v>174</v>
      </c>
      <c r="Z64" s="123" t="str">
        <f t="shared" si="14"/>
        <v>36</v>
      </c>
      <c r="AA64" t="str">
        <f t="shared" si="15"/>
        <v>369</v>
      </c>
      <c r="AC64" t="s">
        <v>2961</v>
      </c>
      <c r="AD64" t="s">
        <v>2962</v>
      </c>
      <c r="AE64" t="s">
        <v>2907</v>
      </c>
      <c r="AF64" t="s">
        <v>2908</v>
      </c>
      <c r="AG64" t="s">
        <v>2917</v>
      </c>
      <c r="AH64" t="s">
        <v>2925</v>
      </c>
    </row>
    <row r="65" spans="1:34">
      <c r="A65" s="38" t="str">
        <f>IF(C65="","",VLOOKUP('OPĆI DIO'!$C$1,'OPĆI DIO'!$N$4:$W$137,10,FALSE))</f>
        <v>08006</v>
      </c>
      <c r="B65" s="38" t="str">
        <f>IF(C65="","",VLOOKUP('OPĆI DIO'!$C$1,'OPĆI DIO'!$N$4:$W$137,9,FALSE))</f>
        <v>Sveučilišta i veleučilišta u Republici Hrvatskoj</v>
      </c>
      <c r="C65" s="43">
        <v>52</v>
      </c>
      <c r="D65" s="38" t="str">
        <f t="shared" si="3"/>
        <v>Ostale pomoći</v>
      </c>
      <c r="E65" s="43">
        <v>3222</v>
      </c>
      <c r="F65" s="38" t="str">
        <f t="shared" si="11"/>
        <v>Materijal i sirovine</v>
      </c>
      <c r="G65" s="207" t="s">
        <v>143</v>
      </c>
      <c r="H65" s="38" t="str">
        <f t="shared" si="12"/>
        <v>REDOVNA DJELATNOST SVEUČILIŠTA U ZAGREBU (IZ EVIDENCIJSKIH PRIHODA)</v>
      </c>
      <c r="I65" s="38" t="str">
        <f t="shared" si="13"/>
        <v>0942</v>
      </c>
      <c r="J65" s="73">
        <v>30000</v>
      </c>
      <c r="K65" s="73">
        <v>30000</v>
      </c>
      <c r="L65" s="73">
        <v>15500</v>
      </c>
      <c r="M65" s="255"/>
      <c r="N65" t="str">
        <f>IF(C65="","",'OPĆI DIO'!$C$1)</f>
        <v>1837 SVEUČILIŠTE U ZAGREBU - GRAĐEVINSKI FAKULTET</v>
      </c>
      <c r="O65" t="str">
        <f t="shared" si="4"/>
        <v>322</v>
      </c>
      <c r="P65" t="str">
        <f t="shared" si="5"/>
        <v>32</v>
      </c>
      <c r="Q65" t="str">
        <f t="shared" si="6"/>
        <v>52</v>
      </c>
      <c r="R65" t="str">
        <f t="shared" si="7"/>
        <v>94</v>
      </c>
      <c r="S65" t="str">
        <f t="shared" si="8"/>
        <v>3</v>
      </c>
      <c r="W65">
        <v>3711</v>
      </c>
      <c r="X65" t="s">
        <v>121</v>
      </c>
      <c r="Z65" s="123" t="str">
        <f t="shared" si="14"/>
        <v>37</v>
      </c>
      <c r="AA65" t="str">
        <f t="shared" si="15"/>
        <v>371</v>
      </c>
      <c r="AC65" t="s">
        <v>1443</v>
      </c>
      <c r="AD65" t="s">
        <v>1444</v>
      </c>
      <c r="AE65" t="s">
        <v>2899</v>
      </c>
      <c r="AF65" t="s">
        <v>2900</v>
      </c>
      <c r="AG65" t="s">
        <v>2917</v>
      </c>
      <c r="AH65" t="s">
        <v>2925</v>
      </c>
    </row>
    <row r="66" spans="1:34">
      <c r="A66" s="38" t="str">
        <f>IF(C66="","",VLOOKUP('OPĆI DIO'!$C$1,'OPĆI DIO'!$N$4:$W$137,10,FALSE))</f>
        <v>08006</v>
      </c>
      <c r="B66" s="38" t="str">
        <f>IF(C66="","",VLOOKUP('OPĆI DIO'!$C$1,'OPĆI DIO'!$N$4:$W$137,9,FALSE))</f>
        <v>Sveučilišta i veleučilišta u Republici Hrvatskoj</v>
      </c>
      <c r="C66" s="43">
        <v>52</v>
      </c>
      <c r="D66" s="38" t="str">
        <f t="shared" si="3"/>
        <v>Ostale pomoći</v>
      </c>
      <c r="E66" s="43">
        <v>3232</v>
      </c>
      <c r="F66" s="38" t="str">
        <f t="shared" si="11"/>
        <v>Usluge tekućeg i investicijskog održavanja</v>
      </c>
      <c r="G66" s="207" t="s">
        <v>143</v>
      </c>
      <c r="H66" s="38" t="str">
        <f t="shared" si="12"/>
        <v>REDOVNA DJELATNOST SVEUČILIŠTA U ZAGREBU (IZ EVIDENCIJSKIH PRIHODA)</v>
      </c>
      <c r="I66" s="38" t="str">
        <f t="shared" si="13"/>
        <v>0942</v>
      </c>
      <c r="J66" s="73">
        <v>5000</v>
      </c>
      <c r="K66" s="73">
        <v>3000</v>
      </c>
      <c r="L66" s="73"/>
      <c r="M66" s="255"/>
      <c r="N66" t="str">
        <f>IF(C66="","",'OPĆI DIO'!$C$1)</f>
        <v>1837 SVEUČILIŠTE U ZAGREBU - GRAĐEVINSKI FAKULTET</v>
      </c>
      <c r="O66" t="str">
        <f t="shared" si="4"/>
        <v>323</v>
      </c>
      <c r="P66" t="str">
        <f t="shared" si="5"/>
        <v>32</v>
      </c>
      <c r="Q66" t="str">
        <f t="shared" si="6"/>
        <v>52</v>
      </c>
      <c r="R66" t="str">
        <f t="shared" si="7"/>
        <v>94</v>
      </c>
      <c r="S66" t="str">
        <f t="shared" si="8"/>
        <v>3</v>
      </c>
      <c r="W66">
        <v>3712</v>
      </c>
      <c r="X66" t="s">
        <v>139</v>
      </c>
      <c r="Z66" s="123" t="str">
        <f t="shared" si="14"/>
        <v>37</v>
      </c>
      <c r="AA66" t="str">
        <f t="shared" si="15"/>
        <v>371</v>
      </c>
      <c r="AC66" t="s">
        <v>1452</v>
      </c>
      <c r="AD66" t="s">
        <v>2094</v>
      </c>
      <c r="AE66" t="s">
        <v>2893</v>
      </c>
      <c r="AF66" t="s">
        <v>2894</v>
      </c>
      <c r="AG66" t="s">
        <v>2917</v>
      </c>
      <c r="AH66" t="s">
        <v>2930</v>
      </c>
    </row>
    <row r="67" spans="1:34">
      <c r="A67" s="38" t="str">
        <f>IF(C67="","",VLOOKUP('OPĆI DIO'!$C$1,'OPĆI DIO'!$N$4:$W$137,10,FALSE))</f>
        <v>08006</v>
      </c>
      <c r="B67" s="38" t="str">
        <f>IF(C67="","",VLOOKUP('OPĆI DIO'!$C$1,'OPĆI DIO'!$N$4:$W$137,9,FALSE))</f>
        <v>Sveučilišta i veleučilišta u Republici Hrvatskoj</v>
      </c>
      <c r="C67" s="43">
        <v>52</v>
      </c>
      <c r="D67" s="38" t="str">
        <f t="shared" si="3"/>
        <v>Ostale pomoći</v>
      </c>
      <c r="E67" s="43">
        <v>3235</v>
      </c>
      <c r="F67" s="38" t="str">
        <f t="shared" si="11"/>
        <v>Zakupnine i najamnine</v>
      </c>
      <c r="G67" s="207" t="s">
        <v>143</v>
      </c>
      <c r="H67" s="38" t="str">
        <f t="shared" si="12"/>
        <v>REDOVNA DJELATNOST SVEUČILIŠTA U ZAGREBU (IZ EVIDENCIJSKIH PRIHODA)</v>
      </c>
      <c r="I67" s="38" t="str">
        <f t="shared" si="13"/>
        <v>0942</v>
      </c>
      <c r="J67" s="73">
        <v>10000</v>
      </c>
      <c r="K67" s="73">
        <v>15000</v>
      </c>
      <c r="L67" s="73">
        <v>12500</v>
      </c>
      <c r="M67" s="255"/>
      <c r="N67" t="str">
        <f>IF(C67="","",'OPĆI DIO'!$C$1)</f>
        <v>1837 SVEUČILIŠTE U ZAGREBU - GRAĐEVINSKI FAKULTET</v>
      </c>
      <c r="O67" t="str">
        <f t="shared" si="4"/>
        <v>323</v>
      </c>
      <c r="P67" t="str">
        <f t="shared" si="5"/>
        <v>32</v>
      </c>
      <c r="Q67" t="str">
        <f t="shared" si="6"/>
        <v>52</v>
      </c>
      <c r="R67" t="str">
        <f t="shared" si="7"/>
        <v>94</v>
      </c>
      <c r="S67" t="str">
        <f t="shared" si="8"/>
        <v>3</v>
      </c>
      <c r="W67">
        <v>3713</v>
      </c>
      <c r="X67" t="s">
        <v>166</v>
      </c>
      <c r="Z67" s="123" t="str">
        <f t="shared" si="14"/>
        <v>37</v>
      </c>
      <c r="AA67" t="str">
        <f t="shared" si="15"/>
        <v>371</v>
      </c>
      <c r="AC67" t="s">
        <v>1452</v>
      </c>
      <c r="AD67" t="s">
        <v>2094</v>
      </c>
      <c r="AE67" t="s">
        <v>2895</v>
      </c>
      <c r="AF67" t="s">
        <v>2896</v>
      </c>
      <c r="AG67" t="s">
        <v>2917</v>
      </c>
      <c r="AH67" t="s">
        <v>2925</v>
      </c>
    </row>
    <row r="68" spans="1:34">
      <c r="A68" s="38" t="str">
        <f>IF(C68="","",VLOOKUP('OPĆI DIO'!$C$1,'OPĆI DIO'!$N$4:$W$137,10,FALSE))</f>
        <v>08006</v>
      </c>
      <c r="B68" s="38" t="str">
        <f>IF(C68="","",VLOOKUP('OPĆI DIO'!$C$1,'OPĆI DIO'!$N$4:$W$137,9,FALSE))</f>
        <v>Sveučilišta i veleučilišta u Republici Hrvatskoj</v>
      </c>
      <c r="C68" s="43">
        <v>52</v>
      </c>
      <c r="D68" s="38" t="str">
        <f t="shared" si="3"/>
        <v>Ostale pomoći</v>
      </c>
      <c r="E68" s="43">
        <v>3237</v>
      </c>
      <c r="F68" s="38" t="str">
        <f t="shared" si="11"/>
        <v>Intelektualne i osobne usluge</v>
      </c>
      <c r="G68" s="207" t="s">
        <v>143</v>
      </c>
      <c r="H68" s="38" t="str">
        <f t="shared" si="12"/>
        <v>REDOVNA DJELATNOST SVEUČILIŠTA U ZAGREBU (IZ EVIDENCIJSKIH PRIHODA)</v>
      </c>
      <c r="I68" s="38" t="str">
        <f t="shared" si="13"/>
        <v>0942</v>
      </c>
      <c r="J68" s="73">
        <v>30000</v>
      </c>
      <c r="K68" s="73">
        <v>25000</v>
      </c>
      <c r="L68" s="73"/>
      <c r="M68" s="255"/>
      <c r="N68" t="str">
        <f>IF(C68="","",'OPĆI DIO'!$C$1)</f>
        <v>1837 SVEUČILIŠTE U ZAGREBU - GRAĐEVINSKI FAKULTET</v>
      </c>
      <c r="O68" t="str">
        <f t="shared" si="4"/>
        <v>323</v>
      </c>
      <c r="P68" t="str">
        <f t="shared" si="5"/>
        <v>32</v>
      </c>
      <c r="Q68" t="str">
        <f t="shared" si="6"/>
        <v>52</v>
      </c>
      <c r="R68" t="str">
        <f t="shared" si="7"/>
        <v>94</v>
      </c>
      <c r="S68" t="str">
        <f t="shared" si="8"/>
        <v>3</v>
      </c>
      <c r="W68">
        <v>3714</v>
      </c>
      <c r="X68" t="s">
        <v>187</v>
      </c>
      <c r="Z68" s="123" t="str">
        <f t="shared" si="14"/>
        <v>37</v>
      </c>
      <c r="AA68" t="str">
        <f t="shared" si="15"/>
        <v>371</v>
      </c>
      <c r="AC68" t="s">
        <v>1458</v>
      </c>
      <c r="AD68" t="s">
        <v>4407</v>
      </c>
      <c r="AE68" t="s">
        <v>2911</v>
      </c>
      <c r="AF68" t="s">
        <v>2912</v>
      </c>
      <c r="AG68" t="s">
        <v>2919</v>
      </c>
      <c r="AH68" t="s">
        <v>2920</v>
      </c>
    </row>
    <row r="69" spans="1:34">
      <c r="A69" s="38" t="str">
        <f>IF(C69="","",VLOOKUP('OPĆI DIO'!$C$1,'OPĆI DIO'!$N$4:$W$137,10,FALSE))</f>
        <v>08006</v>
      </c>
      <c r="B69" s="38" t="str">
        <f>IF(C69="","",VLOOKUP('OPĆI DIO'!$C$1,'OPĆI DIO'!$N$4:$W$137,9,FALSE))</f>
        <v>Sveučilišta i veleučilišta u Republici Hrvatskoj</v>
      </c>
      <c r="C69" s="43">
        <v>52</v>
      </c>
      <c r="D69" s="38" t="str">
        <f t="shared" ref="D69:D133" si="16">IFERROR(VLOOKUP(C69,$T$6:$U$23,2,FALSE),"")</f>
        <v>Ostale pomoći</v>
      </c>
      <c r="E69" s="43">
        <v>3238</v>
      </c>
      <c r="F69" s="38" t="str">
        <f t="shared" si="11"/>
        <v>Računalne usluge</v>
      </c>
      <c r="G69" s="207" t="s">
        <v>143</v>
      </c>
      <c r="H69" s="38" t="str">
        <f t="shared" si="12"/>
        <v>REDOVNA DJELATNOST SVEUČILIŠTA U ZAGREBU (IZ EVIDENCIJSKIH PRIHODA)</v>
      </c>
      <c r="I69" s="38" t="str">
        <f t="shared" si="13"/>
        <v>0942</v>
      </c>
      <c r="J69" s="73">
        <v>15000</v>
      </c>
      <c r="K69" s="73">
        <v>12500</v>
      </c>
      <c r="L69" s="73"/>
      <c r="M69" s="255"/>
      <c r="N69" t="str">
        <f>IF(C69="","",'OPĆI DIO'!$C$1)</f>
        <v>1837 SVEUČILIŠTE U ZAGREBU - GRAĐEVINSKI FAKULTET</v>
      </c>
      <c r="O69" t="str">
        <f t="shared" ref="O69:O133" si="17">LEFT(E69,3)</f>
        <v>323</v>
      </c>
      <c r="P69" t="str">
        <f t="shared" ref="P69:P133" si="18">LEFT(E69,2)</f>
        <v>32</v>
      </c>
      <c r="Q69" t="str">
        <f t="shared" ref="Q69:Q133" si="19">LEFT(C69,3)</f>
        <v>52</v>
      </c>
      <c r="R69" t="str">
        <f t="shared" ref="R69:R133" si="20">IF(S69="5",0,MID(I69,2,2))</f>
        <v>94</v>
      </c>
      <c r="S69" t="str">
        <f t="shared" ref="S69:S133" si="21">LEFT(E69,1)</f>
        <v>3</v>
      </c>
      <c r="W69">
        <v>3715</v>
      </c>
      <c r="X69" t="s">
        <v>125</v>
      </c>
      <c r="Z69" s="123" t="str">
        <f t="shared" si="14"/>
        <v>37</v>
      </c>
      <c r="AA69" t="str">
        <f t="shared" si="15"/>
        <v>371</v>
      </c>
      <c r="AC69" t="s">
        <v>1462</v>
      </c>
      <c r="AD69" t="s">
        <v>1448</v>
      </c>
      <c r="AE69" t="s">
        <v>2895</v>
      </c>
      <c r="AF69" t="s">
        <v>2896</v>
      </c>
      <c r="AG69" t="s">
        <v>2919</v>
      </c>
      <c r="AH69" t="s">
        <v>2920</v>
      </c>
    </row>
    <row r="70" spans="1:34">
      <c r="A70" s="38" t="str">
        <f>IF(C70="","",VLOOKUP('OPĆI DIO'!$C$1,'OPĆI DIO'!$N$4:$W$137,10,FALSE))</f>
        <v>08006</v>
      </c>
      <c r="B70" s="38" t="str">
        <f>IF(C70="","",VLOOKUP('OPĆI DIO'!$C$1,'OPĆI DIO'!$N$4:$W$137,9,FALSE))</f>
        <v>Sveučilišta i veleučilišta u Republici Hrvatskoj</v>
      </c>
      <c r="C70" s="43">
        <v>52</v>
      </c>
      <c r="D70" s="38" t="str">
        <f t="shared" si="16"/>
        <v>Ostale pomoći</v>
      </c>
      <c r="E70" s="43">
        <v>3241</v>
      </c>
      <c r="F70" s="38" t="str">
        <f t="shared" ref="F70:F92" si="22">IFERROR(VLOOKUP(E70,$W$5:$Y$131,2,FALSE),"")</f>
        <v>Naknade troškova osobama izvan radnog odnosa</v>
      </c>
      <c r="G70" s="207" t="s">
        <v>143</v>
      </c>
      <c r="H70" s="38" t="str">
        <f t="shared" ref="H70:H92" si="23">IFERROR(VLOOKUP(G70,$AC$6:$AD$355,2,FALSE),"")</f>
        <v>REDOVNA DJELATNOST SVEUČILIŠTA U ZAGREBU (IZ EVIDENCIJSKIH PRIHODA)</v>
      </c>
      <c r="I70" s="38" t="str">
        <f t="shared" ref="I70:I92" si="24">IFERROR(VLOOKUP(G70,$AC$6:$AG$355,3,FALSE),"")</f>
        <v>0942</v>
      </c>
      <c r="J70" s="73">
        <v>1000</v>
      </c>
      <c r="K70" s="73"/>
      <c r="L70" s="73"/>
      <c r="M70" s="255"/>
      <c r="N70" t="str">
        <f>IF(C70="","",'OPĆI DIO'!$C$1)</f>
        <v>1837 SVEUČILIŠTE U ZAGREBU - GRAĐEVINSKI FAKULTET</v>
      </c>
      <c r="O70" t="str">
        <f t="shared" si="17"/>
        <v>324</v>
      </c>
      <c r="P70" t="str">
        <f t="shared" si="18"/>
        <v>32</v>
      </c>
      <c r="Q70" t="str">
        <f t="shared" si="19"/>
        <v>52</v>
      </c>
      <c r="R70" t="str">
        <f t="shared" si="20"/>
        <v>94</v>
      </c>
      <c r="S70" t="str">
        <f t="shared" si="21"/>
        <v>3</v>
      </c>
      <c r="W70">
        <v>3721</v>
      </c>
      <c r="X70" t="s">
        <v>63</v>
      </c>
      <c r="Z70" s="123" t="str">
        <f t="shared" si="14"/>
        <v>37</v>
      </c>
      <c r="AA70" t="str">
        <f t="shared" si="15"/>
        <v>372</v>
      </c>
      <c r="AC70" t="s">
        <v>2101</v>
      </c>
      <c r="AD70" t="s">
        <v>2102</v>
      </c>
      <c r="AE70" t="s">
        <v>2895</v>
      </c>
      <c r="AF70" t="s">
        <v>2896</v>
      </c>
      <c r="AG70" t="s">
        <v>2919</v>
      </c>
      <c r="AH70" t="s">
        <v>2920</v>
      </c>
    </row>
    <row r="71" spans="1:34">
      <c r="A71" s="38" t="str">
        <f>IF(C71="","",VLOOKUP('OPĆI DIO'!$C$1,'OPĆI DIO'!$N$4:$W$137,10,FALSE))</f>
        <v>08006</v>
      </c>
      <c r="B71" s="38" t="str">
        <f>IF(C71="","",VLOOKUP('OPĆI DIO'!$C$1,'OPĆI DIO'!$N$4:$W$137,9,FALSE))</f>
        <v>Sveučilišta i veleučilišta u Republici Hrvatskoj</v>
      </c>
      <c r="C71" s="43">
        <v>52</v>
      </c>
      <c r="D71" s="38" t="str">
        <f t="shared" si="16"/>
        <v>Ostale pomoći</v>
      </c>
      <c r="E71" s="43">
        <v>3293</v>
      </c>
      <c r="F71" s="38" t="str">
        <f t="shared" si="22"/>
        <v>Reprezentacija</v>
      </c>
      <c r="G71" s="207" t="s">
        <v>143</v>
      </c>
      <c r="H71" s="38" t="str">
        <f t="shared" si="23"/>
        <v>REDOVNA DJELATNOST SVEUČILIŠTA U ZAGREBU (IZ EVIDENCIJSKIH PRIHODA)</v>
      </c>
      <c r="I71" s="38" t="str">
        <f t="shared" si="24"/>
        <v>0942</v>
      </c>
      <c r="J71" s="73">
        <v>3500</v>
      </c>
      <c r="K71" s="73">
        <v>2000</v>
      </c>
      <c r="L71" s="73"/>
      <c r="M71" s="255"/>
      <c r="N71" t="str">
        <f>IF(C71="","",'OPĆI DIO'!$C$1)</f>
        <v>1837 SVEUČILIŠTE U ZAGREBU - GRAĐEVINSKI FAKULTET</v>
      </c>
      <c r="O71" t="str">
        <f t="shared" si="17"/>
        <v>329</v>
      </c>
      <c r="P71" t="str">
        <f t="shared" si="18"/>
        <v>32</v>
      </c>
      <c r="Q71" t="str">
        <f t="shared" si="19"/>
        <v>52</v>
      </c>
      <c r="R71" t="str">
        <f t="shared" si="20"/>
        <v>94</v>
      </c>
      <c r="S71" t="str">
        <f t="shared" si="21"/>
        <v>3</v>
      </c>
      <c r="W71">
        <v>3722</v>
      </c>
      <c r="X71" t="s">
        <v>148</v>
      </c>
      <c r="Z71" s="123" t="str">
        <f t="shared" si="14"/>
        <v>37</v>
      </c>
      <c r="AA71" t="str">
        <f t="shared" si="15"/>
        <v>372</v>
      </c>
      <c r="AC71" t="s">
        <v>4408</v>
      </c>
      <c r="AD71" t="s">
        <v>4409</v>
      </c>
      <c r="AE71" t="s">
        <v>2895</v>
      </c>
      <c r="AF71" t="s">
        <v>2896</v>
      </c>
      <c r="AG71" t="s">
        <v>2919</v>
      </c>
      <c r="AH71" t="s">
        <v>2920</v>
      </c>
    </row>
    <row r="72" spans="1:34">
      <c r="A72" s="38" t="str">
        <f>IF(C72="","",VLOOKUP('OPĆI DIO'!$C$1,'OPĆI DIO'!$N$4:$W$137,10,FALSE))</f>
        <v>08006</v>
      </c>
      <c r="B72" s="38" t="str">
        <f>IF(C72="","",VLOOKUP('OPĆI DIO'!$C$1,'OPĆI DIO'!$N$4:$W$137,9,FALSE))</f>
        <v>Sveučilišta i veleučilišta u Republici Hrvatskoj</v>
      </c>
      <c r="C72" s="43">
        <v>52</v>
      </c>
      <c r="D72" s="38" t="str">
        <f t="shared" si="16"/>
        <v>Ostale pomoći</v>
      </c>
      <c r="E72" s="43">
        <v>3294</v>
      </c>
      <c r="F72" s="38" t="str">
        <f t="shared" si="22"/>
        <v>Članarine i norme</v>
      </c>
      <c r="G72" s="207" t="s">
        <v>143</v>
      </c>
      <c r="H72" s="38" t="str">
        <f t="shared" si="23"/>
        <v>REDOVNA DJELATNOST SVEUČILIŠTA U ZAGREBU (IZ EVIDENCIJSKIH PRIHODA)</v>
      </c>
      <c r="I72" s="38" t="str">
        <f t="shared" si="24"/>
        <v>0942</v>
      </c>
      <c r="J72" s="73">
        <v>500</v>
      </c>
      <c r="K72" s="73">
        <v>2500</v>
      </c>
      <c r="L72" s="73"/>
      <c r="M72" s="255"/>
      <c r="N72" t="str">
        <f>IF(C72="","",'OPĆI DIO'!$C$1)</f>
        <v>1837 SVEUČILIŠTE U ZAGREBU - GRAĐEVINSKI FAKULTET</v>
      </c>
      <c r="O72" t="str">
        <f t="shared" si="17"/>
        <v>329</v>
      </c>
      <c r="P72" t="str">
        <f t="shared" si="18"/>
        <v>32</v>
      </c>
      <c r="Q72" t="str">
        <f t="shared" si="19"/>
        <v>52</v>
      </c>
      <c r="R72" t="str">
        <f t="shared" si="20"/>
        <v>94</v>
      </c>
      <c r="S72" t="str">
        <f t="shared" si="21"/>
        <v>3</v>
      </c>
      <c r="W72">
        <v>3723</v>
      </c>
      <c r="X72" t="s">
        <v>103</v>
      </c>
      <c r="Z72" s="123" t="str">
        <f t="shared" si="14"/>
        <v>37</v>
      </c>
      <c r="AA72" t="str">
        <f t="shared" si="15"/>
        <v>372</v>
      </c>
      <c r="AC72" t="s">
        <v>756</v>
      </c>
      <c r="AD72" t="s">
        <v>799</v>
      </c>
      <c r="AE72" t="s">
        <v>2911</v>
      </c>
      <c r="AF72" t="s">
        <v>2912</v>
      </c>
      <c r="AG72" t="s">
        <v>2919</v>
      </c>
      <c r="AH72" t="s">
        <v>2920</v>
      </c>
    </row>
    <row r="73" spans="1:34">
      <c r="A73" s="38" t="str">
        <f>IF(C73="","",VLOOKUP('OPĆI DIO'!$C$1,'OPĆI DIO'!$N$4:$W$137,10,FALSE))</f>
        <v>08006</v>
      </c>
      <c r="B73" s="38" t="str">
        <f>IF(C73="","",VLOOKUP('OPĆI DIO'!$C$1,'OPĆI DIO'!$N$4:$W$137,9,FALSE))</f>
        <v>Sveučilišta i veleučilišta u Republici Hrvatskoj</v>
      </c>
      <c r="C73" s="43">
        <v>52</v>
      </c>
      <c r="D73" s="38" t="str">
        <f t="shared" si="16"/>
        <v>Ostale pomoći</v>
      </c>
      <c r="E73" s="43">
        <v>3299</v>
      </c>
      <c r="F73" s="38" t="str">
        <f t="shared" si="22"/>
        <v>Ostali nespomenuti rashodi poslovanja</v>
      </c>
      <c r="G73" s="207" t="s">
        <v>143</v>
      </c>
      <c r="H73" s="38" t="str">
        <f t="shared" si="23"/>
        <v>REDOVNA DJELATNOST SVEUČILIŠTA U ZAGREBU (IZ EVIDENCIJSKIH PRIHODA)</v>
      </c>
      <c r="I73" s="38" t="str">
        <f t="shared" si="24"/>
        <v>0942</v>
      </c>
      <c r="J73" s="73">
        <v>167707</v>
      </c>
      <c r="K73" s="73">
        <v>73577</v>
      </c>
      <c r="L73" s="73">
        <v>18993</v>
      </c>
      <c r="M73" s="255"/>
      <c r="N73" t="str">
        <f>IF(C73="","",'OPĆI DIO'!$C$1)</f>
        <v>1837 SVEUČILIŠTE U ZAGREBU - GRAĐEVINSKI FAKULTET</v>
      </c>
      <c r="O73" t="str">
        <f t="shared" si="17"/>
        <v>329</v>
      </c>
      <c r="P73" t="str">
        <f t="shared" si="18"/>
        <v>32</v>
      </c>
      <c r="Q73" t="str">
        <f t="shared" si="19"/>
        <v>52</v>
      </c>
      <c r="R73" t="str">
        <f t="shared" si="20"/>
        <v>94</v>
      </c>
      <c r="S73" t="str">
        <f t="shared" si="21"/>
        <v>3</v>
      </c>
      <c r="W73">
        <v>3811</v>
      </c>
      <c r="X73" t="s">
        <v>53</v>
      </c>
      <c r="Z73" s="123" t="str">
        <f t="shared" si="14"/>
        <v>38</v>
      </c>
      <c r="AA73" t="str">
        <f t="shared" si="15"/>
        <v>381</v>
      </c>
      <c r="AC73" t="s">
        <v>2103</v>
      </c>
      <c r="AD73" t="s">
        <v>2104</v>
      </c>
      <c r="AE73" t="s">
        <v>2895</v>
      </c>
      <c r="AF73" t="s">
        <v>2896</v>
      </c>
      <c r="AG73" t="s">
        <v>2919</v>
      </c>
      <c r="AH73" t="s">
        <v>2920</v>
      </c>
    </row>
    <row r="74" spans="1:34">
      <c r="A74" s="38" t="str">
        <f>IF(C74="","",VLOOKUP('OPĆI DIO'!$C$1,'OPĆI DIO'!$N$4:$W$137,10,FALSE))</f>
        <v>08006</v>
      </c>
      <c r="B74" s="38" t="str">
        <f>IF(C74="","",VLOOKUP('OPĆI DIO'!$C$1,'OPĆI DIO'!$N$4:$W$137,9,FALSE))</f>
        <v>Sveučilišta i veleučilišta u Republici Hrvatskoj</v>
      </c>
      <c r="C74" s="43">
        <v>52</v>
      </c>
      <c r="D74" s="38" t="str">
        <f t="shared" si="16"/>
        <v>Ostale pomoći</v>
      </c>
      <c r="E74" s="43">
        <v>4221</v>
      </c>
      <c r="F74" s="38" t="str">
        <f t="shared" si="22"/>
        <v>Uredska oprema i namještaj</v>
      </c>
      <c r="G74" s="207" t="s">
        <v>143</v>
      </c>
      <c r="H74" s="38" t="str">
        <f t="shared" si="23"/>
        <v>REDOVNA DJELATNOST SVEUČILIŠTA U ZAGREBU (IZ EVIDENCIJSKIH PRIHODA)</v>
      </c>
      <c r="I74" s="38" t="str">
        <f t="shared" si="24"/>
        <v>0942</v>
      </c>
      <c r="J74" s="73">
        <v>30000</v>
      </c>
      <c r="K74" s="73"/>
      <c r="L74" s="73"/>
      <c r="M74" s="255"/>
      <c r="N74" t="str">
        <f>IF(C74="","",'OPĆI DIO'!$C$1)</f>
        <v>1837 SVEUČILIŠTE U ZAGREBU - GRAĐEVINSKI FAKULTET</v>
      </c>
      <c r="O74" t="str">
        <f t="shared" si="17"/>
        <v>422</v>
      </c>
      <c r="P74" t="str">
        <f t="shared" si="18"/>
        <v>42</v>
      </c>
      <c r="Q74" t="str">
        <f t="shared" si="19"/>
        <v>52</v>
      </c>
      <c r="R74" t="str">
        <f t="shared" si="20"/>
        <v>94</v>
      </c>
      <c r="S74" t="str">
        <f t="shared" si="21"/>
        <v>4</v>
      </c>
      <c r="W74">
        <v>3812</v>
      </c>
      <c r="X74" t="s">
        <v>149</v>
      </c>
      <c r="Z74" s="123" t="str">
        <f t="shared" si="14"/>
        <v>38</v>
      </c>
      <c r="AA74" t="str">
        <f t="shared" si="15"/>
        <v>381</v>
      </c>
      <c r="AC74" t="s">
        <v>1275</v>
      </c>
      <c r="AD74" t="s">
        <v>1276</v>
      </c>
      <c r="AE74" t="s">
        <v>2903</v>
      </c>
      <c r="AF74" t="s">
        <v>2904</v>
      </c>
      <c r="AG74" t="s">
        <v>2919</v>
      </c>
      <c r="AH74" t="s">
        <v>2920</v>
      </c>
    </row>
    <row r="75" spans="1:34" ht="15.75" thickBot="1">
      <c r="A75" s="38" t="str">
        <f>IF(C75="","",VLOOKUP('OPĆI DIO'!$C$1,'OPĆI DIO'!$N$4:$W$137,10,FALSE))</f>
        <v>08006</v>
      </c>
      <c r="B75" s="38" t="str">
        <f>IF(C75="","",VLOOKUP('OPĆI DIO'!$C$1,'OPĆI DIO'!$N$4:$W$137,9,FALSE))</f>
        <v>Sveučilišta i veleučilišta u Republici Hrvatskoj</v>
      </c>
      <c r="C75" s="205">
        <v>52</v>
      </c>
      <c r="D75" s="38" t="str">
        <f t="shared" si="16"/>
        <v>Ostale pomoći</v>
      </c>
      <c r="E75" s="205">
        <v>4224</v>
      </c>
      <c r="F75" s="38" t="str">
        <f t="shared" si="22"/>
        <v>Medicinska i laboratorijska oprema</v>
      </c>
      <c r="G75" s="207" t="s">
        <v>143</v>
      </c>
      <c r="H75" s="38" t="str">
        <f t="shared" si="23"/>
        <v>REDOVNA DJELATNOST SVEUČILIŠTA U ZAGREBU (IZ EVIDENCIJSKIH PRIHODA)</v>
      </c>
      <c r="I75" s="38" t="str">
        <f t="shared" si="24"/>
        <v>0942</v>
      </c>
      <c r="J75" s="73">
        <v>45000</v>
      </c>
      <c r="K75" s="73"/>
      <c r="L75" s="73"/>
      <c r="M75" s="255"/>
      <c r="N75" t="str">
        <f>IF(C75="","",'OPĆI DIO'!$C$1)</f>
        <v>1837 SVEUČILIŠTE U ZAGREBU - GRAĐEVINSKI FAKULTET</v>
      </c>
      <c r="O75" t="str">
        <f t="shared" si="17"/>
        <v>422</v>
      </c>
      <c r="P75" t="str">
        <f t="shared" si="18"/>
        <v>42</v>
      </c>
      <c r="Q75" t="str">
        <f t="shared" si="19"/>
        <v>52</v>
      </c>
      <c r="R75" t="str">
        <f t="shared" si="20"/>
        <v>94</v>
      </c>
      <c r="S75" t="str">
        <f t="shared" si="21"/>
        <v>4</v>
      </c>
      <c r="W75">
        <v>3813</v>
      </c>
      <c r="X75" t="s">
        <v>92</v>
      </c>
      <c r="Z75" s="123" t="str">
        <f t="shared" ref="Z75:Z81" si="25">LEFT(W75,2)</f>
        <v>38</v>
      </c>
      <c r="AA75" t="str">
        <f t="shared" ref="AA75:AA81" si="26">LEFT(W75,3)</f>
        <v>381</v>
      </c>
      <c r="AC75" t="s">
        <v>1277</v>
      </c>
      <c r="AD75" t="s">
        <v>1278</v>
      </c>
      <c r="AE75" t="s">
        <v>2903</v>
      </c>
      <c r="AF75" t="s">
        <v>2904</v>
      </c>
      <c r="AG75" t="s">
        <v>2917</v>
      </c>
      <c r="AH75" t="s">
        <v>2927</v>
      </c>
    </row>
    <row r="76" spans="1:34">
      <c r="A76" s="38" t="str">
        <f>IF(C76="","",VLOOKUP('OPĆI DIO'!$C$1,'OPĆI DIO'!$N$4:$W$137,10,FALSE))</f>
        <v>08006</v>
      </c>
      <c r="B76" s="38" t="str">
        <f>IF(C76="","",VLOOKUP('OPĆI DIO'!$C$1,'OPĆI DIO'!$N$4:$W$137,9,FALSE))</f>
        <v>Sveučilišta i veleučilišta u Republici Hrvatskoj</v>
      </c>
      <c r="C76" s="206">
        <v>11</v>
      </c>
      <c r="D76" s="38" t="str">
        <f t="shared" si="16"/>
        <v>Opći prihodi i primici</v>
      </c>
      <c r="E76" s="272">
        <v>3211</v>
      </c>
      <c r="F76" s="38" t="str">
        <f t="shared" si="22"/>
        <v>Službena putovanja</v>
      </c>
      <c r="G76" s="207" t="s">
        <v>1380</v>
      </c>
      <c r="H76" s="38" t="str">
        <f t="shared" si="23"/>
        <v>HPC - PROJEKT ISTRAŽIVANJA NA PODRUČJU POTRESNOG INŽENJERSTVA</v>
      </c>
      <c r="I76" s="38" t="str">
        <f t="shared" si="24"/>
        <v>0942</v>
      </c>
      <c r="J76" s="275">
        <v>60000</v>
      </c>
      <c r="K76" s="275">
        <v>60000</v>
      </c>
      <c r="L76" s="275">
        <v>60000</v>
      </c>
      <c r="M76" s="255"/>
      <c r="N76" t="str">
        <f>IF(C76="","",'OPĆI DIO'!$C$1)</f>
        <v>1837 SVEUČILIŠTE U ZAGREBU - GRAĐEVINSKI FAKULTET</v>
      </c>
      <c r="O76" t="str">
        <f t="shared" si="17"/>
        <v>321</v>
      </c>
      <c r="P76" t="str">
        <f t="shared" si="18"/>
        <v>32</v>
      </c>
      <c r="Q76" t="str">
        <f t="shared" si="19"/>
        <v>11</v>
      </c>
      <c r="R76" t="str">
        <f t="shared" si="20"/>
        <v>94</v>
      </c>
      <c r="S76" t="str">
        <f t="shared" si="21"/>
        <v>3</v>
      </c>
      <c r="W76">
        <v>3821</v>
      </c>
      <c r="X76" t="s">
        <v>167</v>
      </c>
      <c r="Z76" s="123" t="str">
        <f t="shared" si="25"/>
        <v>38</v>
      </c>
      <c r="AA76" t="str">
        <f t="shared" si="26"/>
        <v>382</v>
      </c>
      <c r="AC76" t="s">
        <v>1279</v>
      </c>
      <c r="AD76" t="s">
        <v>1280</v>
      </c>
      <c r="AE76" t="s">
        <v>2903</v>
      </c>
      <c r="AF76" t="s">
        <v>2904</v>
      </c>
      <c r="AG76" t="s">
        <v>2917</v>
      </c>
      <c r="AH76" t="s">
        <v>2927</v>
      </c>
    </row>
    <row r="77" spans="1:34">
      <c r="A77" s="38" t="str">
        <f>IF(C77="","",VLOOKUP('OPĆI DIO'!$C$1,'OPĆI DIO'!$N$4:$W$137,10,FALSE))</f>
        <v>08006</v>
      </c>
      <c r="B77" s="38" t="str">
        <f>IF(C77="","",VLOOKUP('OPĆI DIO'!$C$1,'OPĆI DIO'!$N$4:$W$137,9,FALSE))</f>
        <v>Sveučilišta i veleučilišta u Republici Hrvatskoj</v>
      </c>
      <c r="C77" s="43">
        <v>11</v>
      </c>
      <c r="D77" s="38" t="str">
        <f t="shared" si="16"/>
        <v>Opći prihodi i primici</v>
      </c>
      <c r="E77" s="272">
        <v>3213</v>
      </c>
      <c r="F77" s="38" t="str">
        <f t="shared" si="22"/>
        <v>Stručno usavršavanje zaposlenika</v>
      </c>
      <c r="G77" s="207" t="s">
        <v>1380</v>
      </c>
      <c r="H77" s="38" t="str">
        <f t="shared" si="23"/>
        <v>HPC - PROJEKT ISTRAŽIVANJA NA PODRUČJU POTRESNOG INŽENJERSTVA</v>
      </c>
      <c r="I77" s="38" t="str">
        <f t="shared" si="24"/>
        <v>0942</v>
      </c>
      <c r="J77" s="275">
        <v>15000</v>
      </c>
      <c r="K77" s="275">
        <v>15000</v>
      </c>
      <c r="L77" s="275">
        <v>15000</v>
      </c>
      <c r="M77" s="255"/>
      <c r="N77" t="str">
        <f>IF(C77="","",'OPĆI DIO'!$C$1)</f>
        <v>1837 SVEUČILIŠTE U ZAGREBU - GRAĐEVINSKI FAKULTET</v>
      </c>
      <c r="O77" t="str">
        <f t="shared" si="17"/>
        <v>321</v>
      </c>
      <c r="P77" t="str">
        <f t="shared" si="18"/>
        <v>32</v>
      </c>
      <c r="Q77" t="str">
        <f t="shared" si="19"/>
        <v>11</v>
      </c>
      <c r="R77" t="str">
        <f t="shared" si="20"/>
        <v>94</v>
      </c>
      <c r="S77" t="str">
        <f t="shared" si="21"/>
        <v>3</v>
      </c>
      <c r="W77">
        <v>3831</v>
      </c>
      <c r="X77" t="s">
        <v>150</v>
      </c>
      <c r="Z77" s="123" t="str">
        <f t="shared" si="25"/>
        <v>38</v>
      </c>
      <c r="AA77" t="str">
        <f t="shared" si="26"/>
        <v>383</v>
      </c>
      <c r="AC77" t="s">
        <v>1281</v>
      </c>
      <c r="AD77" t="s">
        <v>1282</v>
      </c>
      <c r="AE77" t="s">
        <v>2903</v>
      </c>
      <c r="AF77" t="s">
        <v>2904</v>
      </c>
      <c r="AG77" t="s">
        <v>2919</v>
      </c>
      <c r="AH77" t="s">
        <v>2920</v>
      </c>
    </row>
    <row r="78" spans="1:34">
      <c r="A78" s="38" t="str">
        <f>IF(C78="","",VLOOKUP('OPĆI DIO'!$C$1,'OPĆI DIO'!$N$4:$W$137,10,FALSE))</f>
        <v>08006</v>
      </c>
      <c r="B78" s="38" t="str">
        <f>IF(C78="","",VLOOKUP('OPĆI DIO'!$C$1,'OPĆI DIO'!$N$4:$W$137,9,FALSE))</f>
        <v>Sveučilišta i veleučilišta u Republici Hrvatskoj</v>
      </c>
      <c r="C78" s="43">
        <v>11</v>
      </c>
      <c r="D78" s="38" t="str">
        <f t="shared" si="16"/>
        <v>Opći prihodi i primici</v>
      </c>
      <c r="E78" s="273">
        <v>3221</v>
      </c>
      <c r="F78" s="38" t="str">
        <f t="shared" si="22"/>
        <v>Uredski materijal i ostali materijalni rashodi</v>
      </c>
      <c r="G78" s="207" t="s">
        <v>1380</v>
      </c>
      <c r="H78" s="38" t="str">
        <f t="shared" si="23"/>
        <v>HPC - PROJEKT ISTRAŽIVANJA NA PODRUČJU POTRESNOG INŽENJERSTVA</v>
      </c>
      <c r="I78" s="38" t="str">
        <f t="shared" si="24"/>
        <v>0942</v>
      </c>
      <c r="J78" s="275">
        <v>1000</v>
      </c>
      <c r="K78" s="275">
        <v>1000</v>
      </c>
      <c r="L78" s="275">
        <v>1000</v>
      </c>
      <c r="M78" s="255"/>
      <c r="N78" t="str">
        <f>IF(C78="","",'OPĆI DIO'!$C$1)</f>
        <v>1837 SVEUČILIŠTE U ZAGREBU - GRAĐEVINSKI FAKULTET</v>
      </c>
      <c r="O78" t="str">
        <f t="shared" si="17"/>
        <v>322</v>
      </c>
      <c r="P78" t="str">
        <f t="shared" si="18"/>
        <v>32</v>
      </c>
      <c r="Q78" t="str">
        <f t="shared" si="19"/>
        <v>11</v>
      </c>
      <c r="R78" t="str">
        <f t="shared" si="20"/>
        <v>94</v>
      </c>
      <c r="S78" t="str">
        <f t="shared" si="21"/>
        <v>3</v>
      </c>
      <c r="W78">
        <v>3832</v>
      </c>
      <c r="X78" t="s">
        <v>190</v>
      </c>
      <c r="Z78" s="123" t="str">
        <f t="shared" si="25"/>
        <v>38</v>
      </c>
      <c r="AA78" t="str">
        <f t="shared" si="26"/>
        <v>383</v>
      </c>
      <c r="AC78" t="s">
        <v>2963</v>
      </c>
      <c r="AD78" t="s">
        <v>2964</v>
      </c>
      <c r="AE78" t="s">
        <v>2903</v>
      </c>
      <c r="AF78" t="s">
        <v>2904</v>
      </c>
      <c r="AG78" t="s">
        <v>2917</v>
      </c>
      <c r="AH78" t="s">
        <v>2927</v>
      </c>
    </row>
    <row r="79" spans="1:34">
      <c r="A79" s="38" t="str">
        <f>IF(C79="","",VLOOKUP('OPĆI DIO'!$C$1,'OPĆI DIO'!$N$4:$W$137,10,FALSE))</f>
        <v>08006</v>
      </c>
      <c r="B79" s="38" t="str">
        <f>IF(C79="","",VLOOKUP('OPĆI DIO'!$C$1,'OPĆI DIO'!$N$4:$W$137,9,FALSE))</f>
        <v>Sveučilišta i veleučilišta u Republici Hrvatskoj</v>
      </c>
      <c r="C79" s="43">
        <v>11</v>
      </c>
      <c r="D79" s="38" t="str">
        <f t="shared" si="16"/>
        <v>Opći prihodi i primici</v>
      </c>
      <c r="E79" s="273">
        <v>3223</v>
      </c>
      <c r="F79" s="38" t="str">
        <f t="shared" si="22"/>
        <v>Energija</v>
      </c>
      <c r="G79" s="207" t="s">
        <v>1380</v>
      </c>
      <c r="H79" s="38" t="str">
        <f t="shared" si="23"/>
        <v>HPC - PROJEKT ISTRAŽIVANJA NA PODRUČJU POTRESNOG INŽENJERSTVA</v>
      </c>
      <c r="I79" s="38" t="str">
        <f t="shared" si="24"/>
        <v>0942</v>
      </c>
      <c r="J79" s="275">
        <v>3000</v>
      </c>
      <c r="K79" s="275">
        <v>3000</v>
      </c>
      <c r="L79" s="275">
        <v>3000</v>
      </c>
      <c r="M79" s="255"/>
      <c r="N79" t="str">
        <f>IF(C79="","",'OPĆI DIO'!$C$1)</f>
        <v>1837 SVEUČILIŠTE U ZAGREBU - GRAĐEVINSKI FAKULTET</v>
      </c>
      <c r="O79" t="str">
        <f t="shared" si="17"/>
        <v>322</v>
      </c>
      <c r="P79" t="str">
        <f t="shared" si="18"/>
        <v>32</v>
      </c>
      <c r="Q79" t="str">
        <f t="shared" si="19"/>
        <v>11</v>
      </c>
      <c r="R79" t="str">
        <f t="shared" si="20"/>
        <v>94</v>
      </c>
      <c r="S79" t="str">
        <f t="shared" si="21"/>
        <v>3</v>
      </c>
      <c r="W79">
        <v>3833</v>
      </c>
      <c r="X79" t="s">
        <v>151</v>
      </c>
      <c r="Z79" s="123" t="str">
        <f t="shared" si="25"/>
        <v>38</v>
      </c>
      <c r="AA79" t="str">
        <f t="shared" si="26"/>
        <v>383</v>
      </c>
      <c r="AC79" t="s">
        <v>1453</v>
      </c>
      <c r="AD79" t="s">
        <v>2095</v>
      </c>
      <c r="AE79" t="s">
        <v>2903</v>
      </c>
      <c r="AF79" t="s">
        <v>2904</v>
      </c>
      <c r="AG79" t="s">
        <v>2917</v>
      </c>
      <c r="AH79" t="s">
        <v>2927</v>
      </c>
    </row>
    <row r="80" spans="1:34">
      <c r="A80" s="38" t="str">
        <f>IF(C80="","",VLOOKUP('OPĆI DIO'!$C$1,'OPĆI DIO'!$N$4:$W$137,10,FALSE))</f>
        <v>08006</v>
      </c>
      <c r="B80" s="38" t="str">
        <f>IF(C80="","",VLOOKUP('OPĆI DIO'!$C$1,'OPĆI DIO'!$N$4:$W$137,9,FALSE))</f>
        <v>Sveučilišta i veleučilišta u Republici Hrvatskoj</v>
      </c>
      <c r="C80" s="43">
        <v>11</v>
      </c>
      <c r="D80" s="38" t="str">
        <f t="shared" si="16"/>
        <v>Opći prihodi i primici</v>
      </c>
      <c r="E80" s="272">
        <v>3224</v>
      </c>
      <c r="F80" s="38" t="str">
        <f t="shared" si="22"/>
        <v>Materijal i dijelovi za tekuće i investicijsko održavanje</v>
      </c>
      <c r="G80" s="207" t="s">
        <v>1380</v>
      </c>
      <c r="H80" s="38" t="str">
        <f t="shared" si="23"/>
        <v>HPC - PROJEKT ISTRAŽIVANJA NA PODRUČJU POTRESNOG INŽENJERSTVA</v>
      </c>
      <c r="I80" s="38" t="str">
        <f t="shared" si="24"/>
        <v>0942</v>
      </c>
      <c r="J80" s="275">
        <v>4000</v>
      </c>
      <c r="K80" s="275">
        <v>4000</v>
      </c>
      <c r="L80" s="275">
        <v>4000</v>
      </c>
      <c r="M80" s="255"/>
      <c r="N80" t="str">
        <f>IF(C80="","",'OPĆI DIO'!$C$1)</f>
        <v>1837 SVEUČILIŠTE U ZAGREBU - GRAĐEVINSKI FAKULTET</v>
      </c>
      <c r="O80" t="str">
        <f t="shared" si="17"/>
        <v>322</v>
      </c>
      <c r="P80" t="str">
        <f t="shared" si="18"/>
        <v>32</v>
      </c>
      <c r="Q80" t="str">
        <f t="shared" si="19"/>
        <v>11</v>
      </c>
      <c r="R80" t="str">
        <f t="shared" si="20"/>
        <v>94</v>
      </c>
      <c r="S80" t="str">
        <f t="shared" si="21"/>
        <v>3</v>
      </c>
      <c r="W80">
        <v>3834</v>
      </c>
      <c r="X80" t="s">
        <v>152</v>
      </c>
      <c r="Z80" s="123" t="str">
        <f t="shared" si="25"/>
        <v>38</v>
      </c>
      <c r="AA80" t="str">
        <f t="shared" si="26"/>
        <v>383</v>
      </c>
      <c r="AC80" t="s">
        <v>2965</v>
      </c>
      <c r="AD80" t="s">
        <v>2966</v>
      </c>
      <c r="AE80" t="s">
        <v>2903</v>
      </c>
      <c r="AF80" t="s">
        <v>2904</v>
      </c>
      <c r="AG80" t="s">
        <v>2919</v>
      </c>
      <c r="AH80" t="s">
        <v>2920</v>
      </c>
    </row>
    <row r="81" spans="1:34">
      <c r="A81" s="38" t="str">
        <f>IF(C81="","",VLOOKUP('OPĆI DIO'!$C$1,'OPĆI DIO'!$N$4:$W$137,10,FALSE))</f>
        <v>08006</v>
      </c>
      <c r="B81" s="38" t="str">
        <f>IF(C81="","",VLOOKUP('OPĆI DIO'!$C$1,'OPĆI DIO'!$N$4:$W$137,9,FALSE))</f>
        <v>Sveučilišta i veleučilišta u Republici Hrvatskoj</v>
      </c>
      <c r="C81" s="43">
        <v>11</v>
      </c>
      <c r="D81" s="38" t="str">
        <f t="shared" si="16"/>
        <v>Opći prihodi i primici</v>
      </c>
      <c r="E81" s="272">
        <v>3231</v>
      </c>
      <c r="F81" s="38" t="str">
        <f t="shared" si="22"/>
        <v>Usluge telefona, interneta, pošte i prijevoza</v>
      </c>
      <c r="G81" s="207" t="s">
        <v>1380</v>
      </c>
      <c r="H81" s="38" t="str">
        <f t="shared" si="23"/>
        <v>HPC - PROJEKT ISTRAŽIVANJA NA PODRUČJU POTRESNOG INŽENJERSTVA</v>
      </c>
      <c r="I81" s="38" t="str">
        <f t="shared" si="24"/>
        <v>0942</v>
      </c>
      <c r="J81" s="275">
        <v>3000</v>
      </c>
      <c r="K81" s="275">
        <v>3000</v>
      </c>
      <c r="L81" s="275">
        <v>3000</v>
      </c>
      <c r="M81" s="255"/>
      <c r="N81" t="str">
        <f>IF(C81="","",'OPĆI DIO'!$C$1)</f>
        <v>1837 SVEUČILIŠTE U ZAGREBU - GRAĐEVINSKI FAKULTET</v>
      </c>
      <c r="O81" t="str">
        <f t="shared" si="17"/>
        <v>323</v>
      </c>
      <c r="P81" t="str">
        <f t="shared" si="18"/>
        <v>32</v>
      </c>
      <c r="Q81" t="str">
        <f t="shared" si="19"/>
        <v>11</v>
      </c>
      <c r="R81" t="str">
        <f t="shared" si="20"/>
        <v>94</v>
      </c>
      <c r="S81" t="str">
        <f t="shared" si="21"/>
        <v>3</v>
      </c>
      <c r="W81">
        <v>3835</v>
      </c>
      <c r="X81" t="s">
        <v>153</v>
      </c>
      <c r="Z81" s="123" t="str">
        <f t="shared" si="25"/>
        <v>38</v>
      </c>
      <c r="AA81" t="str">
        <f t="shared" si="26"/>
        <v>383</v>
      </c>
      <c r="AC81" t="s">
        <v>1255</v>
      </c>
      <c r="AD81" t="s">
        <v>1256</v>
      </c>
      <c r="AE81" t="s">
        <v>2891</v>
      </c>
      <c r="AF81" t="s">
        <v>2892</v>
      </c>
      <c r="AG81" t="s">
        <v>2917</v>
      </c>
      <c r="AH81" t="s">
        <v>2927</v>
      </c>
    </row>
    <row r="82" spans="1:34">
      <c r="A82" s="38" t="str">
        <f>IF(C82="","",VLOOKUP('OPĆI DIO'!$C$1,'OPĆI DIO'!$N$4:$W$137,10,FALSE))</f>
        <v>08006</v>
      </c>
      <c r="B82" s="38" t="str">
        <f>IF(C82="","",VLOOKUP('OPĆI DIO'!$C$1,'OPĆI DIO'!$N$4:$W$137,9,FALSE))</f>
        <v>Sveučilišta i veleučilišta u Republici Hrvatskoj</v>
      </c>
      <c r="C82" s="43">
        <v>11</v>
      </c>
      <c r="D82" s="38" t="str">
        <f t="shared" si="16"/>
        <v>Opći prihodi i primici</v>
      </c>
      <c r="E82" s="272">
        <v>3233</v>
      </c>
      <c r="F82" s="38" t="str">
        <f t="shared" si="22"/>
        <v>Usluge promidžbe i informiranja</v>
      </c>
      <c r="G82" s="207" t="s">
        <v>1380</v>
      </c>
      <c r="H82" s="38" t="str">
        <f t="shared" si="23"/>
        <v>HPC - PROJEKT ISTRAŽIVANJA NA PODRUČJU POTRESNOG INŽENJERSTVA</v>
      </c>
      <c r="I82" s="38" t="str">
        <f t="shared" si="24"/>
        <v>0942</v>
      </c>
      <c r="J82" s="275">
        <v>1000</v>
      </c>
      <c r="K82" s="275">
        <v>1000</v>
      </c>
      <c r="L82" s="275">
        <v>1000</v>
      </c>
      <c r="M82" s="255"/>
      <c r="N82" t="str">
        <f>IF(C82="","",'OPĆI DIO'!$C$1)</f>
        <v>1837 SVEUČILIŠTE U ZAGREBU - GRAĐEVINSKI FAKULTET</v>
      </c>
      <c r="O82" t="str">
        <f t="shared" si="17"/>
        <v>323</v>
      </c>
      <c r="P82" t="str">
        <f t="shared" si="18"/>
        <v>32</v>
      </c>
      <c r="Q82" t="str">
        <f t="shared" si="19"/>
        <v>11</v>
      </c>
      <c r="R82" t="str">
        <f t="shared" si="20"/>
        <v>94</v>
      </c>
      <c r="S82" t="str">
        <f t="shared" si="21"/>
        <v>3</v>
      </c>
      <c r="W82">
        <v>3861</v>
      </c>
      <c r="X82" t="s">
        <v>646</v>
      </c>
      <c r="Z82" s="123" t="str">
        <f>LEFT(W82,2)</f>
        <v>38</v>
      </c>
      <c r="AA82" t="str">
        <f>LEFT(W82,3)</f>
        <v>386</v>
      </c>
      <c r="AC82" t="s">
        <v>1297</v>
      </c>
      <c r="AD82" t="s">
        <v>1298</v>
      </c>
      <c r="AE82" t="s">
        <v>2905</v>
      </c>
      <c r="AF82" t="s">
        <v>2906</v>
      </c>
      <c r="AG82" t="s">
        <v>2917</v>
      </c>
      <c r="AH82" t="s">
        <v>2925</v>
      </c>
    </row>
    <row r="83" spans="1:34">
      <c r="A83" s="38" t="str">
        <f>IF(C83="","",VLOOKUP('OPĆI DIO'!$C$1,'OPĆI DIO'!$N$4:$W$137,10,FALSE))</f>
        <v>08006</v>
      </c>
      <c r="B83" s="38" t="str">
        <f>IF(C83="","",VLOOKUP('OPĆI DIO'!$C$1,'OPĆI DIO'!$N$4:$W$137,9,FALSE))</f>
        <v>Sveučilišta i veleučilišta u Republici Hrvatskoj</v>
      </c>
      <c r="C83" s="43">
        <v>11</v>
      </c>
      <c r="D83" s="38" t="str">
        <f t="shared" si="16"/>
        <v>Opći prihodi i primici</v>
      </c>
      <c r="E83" s="272">
        <v>3235</v>
      </c>
      <c r="F83" s="38" t="str">
        <f t="shared" si="22"/>
        <v>Zakupnine i najamnine</v>
      </c>
      <c r="G83" s="207" t="s">
        <v>1380</v>
      </c>
      <c r="H83" s="38" t="str">
        <f t="shared" si="23"/>
        <v>HPC - PROJEKT ISTRAŽIVANJA NA PODRUČJU POTRESNOG INŽENJERSTVA</v>
      </c>
      <c r="I83" s="38" t="str">
        <f t="shared" si="24"/>
        <v>0942</v>
      </c>
      <c r="J83" s="275">
        <v>15000</v>
      </c>
      <c r="K83" s="275">
        <v>15000</v>
      </c>
      <c r="L83" s="275">
        <v>15000</v>
      </c>
      <c r="M83" s="255"/>
      <c r="N83" t="str">
        <f>IF(C83="","",'OPĆI DIO'!$C$1)</f>
        <v>1837 SVEUČILIŠTE U ZAGREBU - GRAĐEVINSKI FAKULTET</v>
      </c>
      <c r="O83" t="str">
        <f t="shared" si="17"/>
        <v>323</v>
      </c>
      <c r="P83" t="str">
        <f t="shared" si="18"/>
        <v>32</v>
      </c>
      <c r="Q83" t="str">
        <f t="shared" si="19"/>
        <v>11</v>
      </c>
      <c r="R83" t="str">
        <f t="shared" si="20"/>
        <v>94</v>
      </c>
      <c r="S83" t="str">
        <f t="shared" si="21"/>
        <v>3</v>
      </c>
      <c r="W83">
        <v>3862</v>
      </c>
      <c r="X83" t="s">
        <v>647</v>
      </c>
      <c r="Z83" s="123" t="str">
        <f>LEFT(W83,2)</f>
        <v>38</v>
      </c>
      <c r="AA83" t="str">
        <f>LEFT(W83,3)</f>
        <v>386</v>
      </c>
      <c r="AC83" t="s">
        <v>1299</v>
      </c>
      <c r="AD83" t="s">
        <v>1300</v>
      </c>
      <c r="AE83" t="s">
        <v>2891</v>
      </c>
      <c r="AF83" t="s">
        <v>2892</v>
      </c>
      <c r="AG83" t="s">
        <v>2917</v>
      </c>
      <c r="AH83" t="s">
        <v>2925</v>
      </c>
    </row>
    <row r="84" spans="1:34">
      <c r="A84" s="38" t="str">
        <f>IF(C84="","",VLOOKUP('OPĆI DIO'!$C$1,'OPĆI DIO'!$N$4:$W$137,10,FALSE))</f>
        <v>08006</v>
      </c>
      <c r="B84" s="38" t="str">
        <f>IF(C84="","",VLOOKUP('OPĆI DIO'!$C$1,'OPĆI DIO'!$N$4:$W$137,9,FALSE))</f>
        <v>Sveučilišta i veleučilišta u Republici Hrvatskoj</v>
      </c>
      <c r="C84" s="43">
        <v>11</v>
      </c>
      <c r="D84" s="38" t="str">
        <f t="shared" si="16"/>
        <v>Opći prihodi i primici</v>
      </c>
      <c r="E84" s="272">
        <v>3237</v>
      </c>
      <c r="F84" s="38" t="str">
        <f t="shared" si="22"/>
        <v>Intelektualne i osobne usluge</v>
      </c>
      <c r="G84" s="207" t="s">
        <v>1380</v>
      </c>
      <c r="H84" s="38" t="str">
        <f t="shared" si="23"/>
        <v>HPC - PROJEKT ISTRAŽIVANJA NA PODRUČJU POTRESNOG INŽENJERSTVA</v>
      </c>
      <c r="I84" s="38" t="str">
        <f t="shared" si="24"/>
        <v>0942</v>
      </c>
      <c r="J84" s="275">
        <v>53000</v>
      </c>
      <c r="K84" s="275">
        <v>125000</v>
      </c>
      <c r="L84" s="275">
        <v>125000</v>
      </c>
      <c r="M84" s="255"/>
      <c r="N84" t="str">
        <f>IF(C84="","",'OPĆI DIO'!$C$1)</f>
        <v>1837 SVEUČILIŠTE U ZAGREBU - GRAĐEVINSKI FAKULTET</v>
      </c>
      <c r="O84" t="str">
        <f t="shared" si="17"/>
        <v>323</v>
      </c>
      <c r="P84" t="str">
        <f t="shared" si="18"/>
        <v>32</v>
      </c>
      <c r="Q84" t="str">
        <f t="shared" si="19"/>
        <v>11</v>
      </c>
      <c r="R84" t="str">
        <f t="shared" si="20"/>
        <v>94</v>
      </c>
      <c r="S84" t="str">
        <f t="shared" si="21"/>
        <v>3</v>
      </c>
      <c r="W84">
        <v>3863</v>
      </c>
      <c r="X84" t="s">
        <v>648</v>
      </c>
      <c r="Z84" s="123" t="str">
        <f>LEFT(W84,2)</f>
        <v>38</v>
      </c>
      <c r="AA84" t="str">
        <f>LEFT(W84,3)</f>
        <v>386</v>
      </c>
      <c r="AC84" t="s">
        <v>1303</v>
      </c>
      <c r="AD84" t="s">
        <v>735</v>
      </c>
      <c r="AE84" t="s">
        <v>2905</v>
      </c>
      <c r="AF84" t="s">
        <v>2906</v>
      </c>
      <c r="AG84" t="s">
        <v>2917</v>
      </c>
      <c r="AH84" t="s">
        <v>2925</v>
      </c>
    </row>
    <row r="85" spans="1:34" ht="30">
      <c r="A85" s="38" t="str">
        <f>IF(C85="","",VLOOKUP('OPĆI DIO'!$C$1,'OPĆI DIO'!$N$4:$W$137,10,FALSE))</f>
        <v>08006</v>
      </c>
      <c r="B85" s="38" t="str">
        <f>IF(C85="","",VLOOKUP('OPĆI DIO'!$C$1,'OPĆI DIO'!$N$4:$W$137,9,FALSE))</f>
        <v>Sveučilišta i veleučilišta u Republici Hrvatskoj</v>
      </c>
      <c r="C85" s="43">
        <v>11</v>
      </c>
      <c r="D85" s="38" t="str">
        <f t="shared" si="16"/>
        <v>Opći prihodi i primici</v>
      </c>
      <c r="E85" s="272">
        <v>3238</v>
      </c>
      <c r="F85" s="38" t="str">
        <f t="shared" si="22"/>
        <v>Računalne usluge</v>
      </c>
      <c r="G85" s="207" t="s">
        <v>1380</v>
      </c>
      <c r="H85" s="38" t="str">
        <f t="shared" si="23"/>
        <v>HPC - PROJEKT ISTRAŽIVANJA NA PODRUČJU POTRESNOG INŽENJERSTVA</v>
      </c>
      <c r="I85" s="38" t="str">
        <f t="shared" si="24"/>
        <v>0942</v>
      </c>
      <c r="J85" s="275">
        <v>110000</v>
      </c>
      <c r="K85" s="275">
        <v>110000</v>
      </c>
      <c r="L85" s="275">
        <v>110000</v>
      </c>
      <c r="M85" s="255"/>
      <c r="N85" t="str">
        <f>IF(C85="","",'OPĆI DIO'!$C$1)</f>
        <v>1837 SVEUČILIŠTE U ZAGREBU - GRAĐEVINSKI FAKULTET</v>
      </c>
      <c r="O85" t="str">
        <f t="shared" si="17"/>
        <v>323</v>
      </c>
      <c r="P85" t="str">
        <f t="shared" si="18"/>
        <v>32</v>
      </c>
      <c r="Q85" t="str">
        <f t="shared" si="19"/>
        <v>11</v>
      </c>
      <c r="R85" t="str">
        <f t="shared" si="20"/>
        <v>94</v>
      </c>
      <c r="S85" t="str">
        <f t="shared" si="21"/>
        <v>3</v>
      </c>
      <c r="W85" s="123">
        <v>3865</v>
      </c>
      <c r="X85" s="264" t="s">
        <v>6540</v>
      </c>
      <c r="Z85" s="123" t="str">
        <f>LEFT(W85,2)</f>
        <v>38</v>
      </c>
      <c r="AA85" t="str">
        <f>LEFT(W85,3)</f>
        <v>386</v>
      </c>
      <c r="AC85" t="s">
        <v>1112</v>
      </c>
      <c r="AD85" t="s">
        <v>1113</v>
      </c>
      <c r="AE85" t="s">
        <v>2891</v>
      </c>
      <c r="AF85" t="s">
        <v>2892</v>
      </c>
      <c r="AG85" t="s">
        <v>2917</v>
      </c>
      <c r="AH85" t="s">
        <v>2925</v>
      </c>
    </row>
    <row r="86" spans="1:34">
      <c r="A86" s="38" t="str">
        <f>IF(C86="","",VLOOKUP('OPĆI DIO'!$C$1,'OPĆI DIO'!$N$4:$W$137,10,FALSE))</f>
        <v>08006</v>
      </c>
      <c r="B86" s="38" t="str">
        <f>IF(C86="","",VLOOKUP('OPĆI DIO'!$C$1,'OPĆI DIO'!$N$4:$W$137,9,FALSE))</f>
        <v>Sveučilišta i veleučilišta u Republici Hrvatskoj</v>
      </c>
      <c r="C86" s="43">
        <v>11</v>
      </c>
      <c r="D86" s="38" t="str">
        <f t="shared" si="16"/>
        <v>Opći prihodi i primici</v>
      </c>
      <c r="E86" s="273">
        <v>3239</v>
      </c>
      <c r="F86" s="38" t="str">
        <f t="shared" si="22"/>
        <v>Ostale usluge</v>
      </c>
      <c r="G86" s="207" t="s">
        <v>1380</v>
      </c>
      <c r="H86" s="38" t="str">
        <f t="shared" si="23"/>
        <v>HPC - PROJEKT ISTRAŽIVANJA NA PODRUČJU POTRESNOG INŽENJERSTVA</v>
      </c>
      <c r="I86" s="38" t="str">
        <f t="shared" si="24"/>
        <v>0942</v>
      </c>
      <c r="J86" s="276">
        <v>7000</v>
      </c>
      <c r="K86" s="276">
        <v>7000</v>
      </c>
      <c r="L86" s="276">
        <v>7000</v>
      </c>
      <c r="M86" s="255"/>
      <c r="N86" t="str">
        <f>IF(C86="","",'OPĆI DIO'!$C$1)</f>
        <v>1837 SVEUČILIŠTE U ZAGREBU - GRAĐEVINSKI FAKULTET</v>
      </c>
      <c r="O86" t="str">
        <f t="shared" si="17"/>
        <v>323</v>
      </c>
      <c r="P86" t="str">
        <f t="shared" si="18"/>
        <v>32</v>
      </c>
      <c r="Q86" t="str">
        <f t="shared" si="19"/>
        <v>11</v>
      </c>
      <c r="R86" t="str">
        <f t="shared" si="20"/>
        <v>94</v>
      </c>
      <c r="S86" t="str">
        <f t="shared" si="21"/>
        <v>3</v>
      </c>
      <c r="W86">
        <v>4111</v>
      </c>
      <c r="X86" t="s">
        <v>154</v>
      </c>
      <c r="Z86" s="123" t="str">
        <f t="shared" ref="Z86:Z104" si="27">LEFT(W86,2)</f>
        <v>41</v>
      </c>
      <c r="AA86" t="str">
        <f t="shared" ref="AA86:AA121" si="28">LEFT(W86,3)</f>
        <v>411</v>
      </c>
      <c r="AC86" t="s">
        <v>2967</v>
      </c>
      <c r="AD86" t="s">
        <v>2968</v>
      </c>
      <c r="AE86" t="s">
        <v>2891</v>
      </c>
      <c r="AF86" t="s">
        <v>2892</v>
      </c>
      <c r="AG86" t="s">
        <v>2917</v>
      </c>
      <c r="AH86" t="s">
        <v>2925</v>
      </c>
    </row>
    <row r="87" spans="1:34">
      <c r="A87" s="38" t="str">
        <f>IF(C87="","",VLOOKUP('OPĆI DIO'!$C$1,'OPĆI DIO'!$N$4:$W$137,10,FALSE))</f>
        <v>08006</v>
      </c>
      <c r="B87" s="38" t="str">
        <f>IF(C87="","",VLOOKUP('OPĆI DIO'!$C$1,'OPĆI DIO'!$N$4:$W$137,9,FALSE))</f>
        <v>Sveučilišta i veleučilišta u Republici Hrvatskoj</v>
      </c>
      <c r="C87" s="43">
        <v>11</v>
      </c>
      <c r="D87" s="38" t="str">
        <f t="shared" si="16"/>
        <v>Opći prihodi i primici</v>
      </c>
      <c r="E87" s="272">
        <v>3241</v>
      </c>
      <c r="F87" s="38" t="str">
        <f t="shared" si="22"/>
        <v>Naknade troškova osobama izvan radnog odnosa</v>
      </c>
      <c r="G87" s="207" t="s">
        <v>1380</v>
      </c>
      <c r="H87" s="38" t="str">
        <f t="shared" si="23"/>
        <v>HPC - PROJEKT ISTRAŽIVANJA NA PODRUČJU POTRESNOG INŽENJERSTVA</v>
      </c>
      <c r="I87" s="38" t="str">
        <f t="shared" si="24"/>
        <v>0942</v>
      </c>
      <c r="J87" s="275">
        <v>15000</v>
      </c>
      <c r="K87" s="275">
        <v>15000</v>
      </c>
      <c r="L87" s="275">
        <v>15000</v>
      </c>
      <c r="M87" s="255"/>
      <c r="N87" t="str">
        <f>IF(C87="","",'OPĆI DIO'!$C$1)</f>
        <v>1837 SVEUČILIŠTE U ZAGREBU - GRAĐEVINSKI FAKULTET</v>
      </c>
      <c r="O87" t="str">
        <f t="shared" si="17"/>
        <v>324</v>
      </c>
      <c r="P87" t="str">
        <f t="shared" si="18"/>
        <v>32</v>
      </c>
      <c r="Q87" t="str">
        <f t="shared" si="19"/>
        <v>11</v>
      </c>
      <c r="R87" t="str">
        <f t="shared" si="20"/>
        <v>94</v>
      </c>
      <c r="S87" t="str">
        <f t="shared" si="21"/>
        <v>3</v>
      </c>
      <c r="W87">
        <v>4113</v>
      </c>
      <c r="X87" t="s">
        <v>188</v>
      </c>
      <c r="Z87" s="123" t="str">
        <f t="shared" si="27"/>
        <v>41</v>
      </c>
      <c r="AA87" t="str">
        <f t="shared" si="28"/>
        <v>411</v>
      </c>
      <c r="AC87" t="s">
        <v>1431</v>
      </c>
      <c r="AD87" t="s">
        <v>1432</v>
      </c>
      <c r="AE87" t="s">
        <v>2891</v>
      </c>
      <c r="AF87" t="s">
        <v>2892</v>
      </c>
      <c r="AG87" t="s">
        <v>2917</v>
      </c>
      <c r="AH87" t="s">
        <v>2927</v>
      </c>
    </row>
    <row r="88" spans="1:34">
      <c r="A88" s="38" t="str">
        <f>IF(C88="","",VLOOKUP('OPĆI DIO'!$C$1,'OPĆI DIO'!$N$4:$W$137,10,FALSE))</f>
        <v>08006</v>
      </c>
      <c r="B88" s="38" t="str">
        <f>IF(C88="","",VLOOKUP('OPĆI DIO'!$C$1,'OPĆI DIO'!$N$4:$W$137,9,FALSE))</f>
        <v>Sveučilišta i veleučilišta u Republici Hrvatskoj</v>
      </c>
      <c r="C88" s="43">
        <v>11</v>
      </c>
      <c r="D88" s="38" t="str">
        <f t="shared" si="16"/>
        <v>Opći prihodi i primici</v>
      </c>
      <c r="E88" s="272">
        <v>3293</v>
      </c>
      <c r="F88" s="38" t="str">
        <f t="shared" si="22"/>
        <v>Reprezentacija</v>
      </c>
      <c r="G88" s="207" t="s">
        <v>1380</v>
      </c>
      <c r="H88" s="38" t="str">
        <f t="shared" si="23"/>
        <v>HPC - PROJEKT ISTRAŽIVANJA NA PODRUČJU POTRESNOG INŽENJERSTVA</v>
      </c>
      <c r="I88" s="38" t="str">
        <f t="shared" si="24"/>
        <v>0942</v>
      </c>
      <c r="J88" s="275">
        <v>5000</v>
      </c>
      <c r="K88" s="275">
        <v>5000</v>
      </c>
      <c r="L88" s="275">
        <v>5000</v>
      </c>
      <c r="M88" s="255"/>
      <c r="N88" t="str">
        <f>IF(C88="","",'OPĆI DIO'!$C$1)</f>
        <v>1837 SVEUČILIŠTE U ZAGREBU - GRAĐEVINSKI FAKULTET</v>
      </c>
      <c r="O88" t="str">
        <f t="shared" si="17"/>
        <v>329</v>
      </c>
      <c r="P88" t="str">
        <f t="shared" si="18"/>
        <v>32</v>
      </c>
      <c r="Q88" t="str">
        <f t="shared" si="19"/>
        <v>11</v>
      </c>
      <c r="R88" t="str">
        <f t="shared" si="20"/>
        <v>94</v>
      </c>
      <c r="S88" t="str">
        <f t="shared" si="21"/>
        <v>3</v>
      </c>
      <c r="W88">
        <v>4122</v>
      </c>
      <c r="X88" t="s">
        <v>155</v>
      </c>
      <c r="Z88" s="123" t="str">
        <f t="shared" si="27"/>
        <v>41</v>
      </c>
      <c r="AA88" t="str">
        <f t="shared" si="28"/>
        <v>412</v>
      </c>
      <c r="AC88" t="s">
        <v>1438</v>
      </c>
      <c r="AD88" t="s">
        <v>1439</v>
      </c>
      <c r="AE88" t="s">
        <v>2891</v>
      </c>
      <c r="AF88" t="s">
        <v>2892</v>
      </c>
      <c r="AG88" t="s">
        <v>2919</v>
      </c>
      <c r="AH88" t="s">
        <v>2920</v>
      </c>
    </row>
    <row r="89" spans="1:34">
      <c r="A89" s="38" t="str">
        <f>IF(C89="","",VLOOKUP('OPĆI DIO'!$C$1,'OPĆI DIO'!$N$4:$W$137,10,FALSE))</f>
        <v>08006</v>
      </c>
      <c r="B89" s="38" t="str">
        <f>IF(C89="","",VLOOKUP('OPĆI DIO'!$C$1,'OPĆI DIO'!$N$4:$W$137,9,FALSE))</f>
        <v>Sveučilišta i veleučilišta u Republici Hrvatskoj</v>
      </c>
      <c r="C89" s="43">
        <v>11</v>
      </c>
      <c r="D89" s="38" t="str">
        <f t="shared" si="16"/>
        <v>Opći prihodi i primici</v>
      </c>
      <c r="E89" s="273">
        <v>3294</v>
      </c>
      <c r="F89" s="38" t="str">
        <f t="shared" si="22"/>
        <v>Članarine i norme</v>
      </c>
      <c r="G89" s="207" t="s">
        <v>1380</v>
      </c>
      <c r="H89" s="38" t="str">
        <f t="shared" si="23"/>
        <v>HPC - PROJEKT ISTRAŽIVANJA NA PODRUČJU POTRESNOG INŽENJERSTVA</v>
      </c>
      <c r="I89" s="38" t="str">
        <f t="shared" si="24"/>
        <v>0942</v>
      </c>
      <c r="J89" s="275">
        <v>2000</v>
      </c>
      <c r="K89" s="275">
        <v>2000</v>
      </c>
      <c r="L89" s="275">
        <v>2000</v>
      </c>
      <c r="M89" s="255"/>
      <c r="N89" t="str">
        <f>IF(C89="","",'OPĆI DIO'!$C$1)</f>
        <v>1837 SVEUČILIŠTE U ZAGREBU - GRAĐEVINSKI FAKULTET</v>
      </c>
      <c r="O89" t="str">
        <f t="shared" si="17"/>
        <v>329</v>
      </c>
      <c r="P89" t="str">
        <f t="shared" si="18"/>
        <v>32</v>
      </c>
      <c r="Q89" t="str">
        <f t="shared" si="19"/>
        <v>11</v>
      </c>
      <c r="R89" t="str">
        <f t="shared" si="20"/>
        <v>94</v>
      </c>
      <c r="S89" t="str">
        <f t="shared" si="21"/>
        <v>3</v>
      </c>
      <c r="W89">
        <v>4123</v>
      </c>
      <c r="X89" t="s">
        <v>126</v>
      </c>
      <c r="Z89" s="123" t="str">
        <f t="shared" si="27"/>
        <v>41</v>
      </c>
      <c r="AA89" t="str">
        <f t="shared" si="28"/>
        <v>412</v>
      </c>
      <c r="AC89" t="s">
        <v>1456</v>
      </c>
      <c r="AD89" t="s">
        <v>1457</v>
      </c>
      <c r="AE89" t="s">
        <v>2891</v>
      </c>
      <c r="AF89" t="s">
        <v>2892</v>
      </c>
      <c r="AG89" t="s">
        <v>2917</v>
      </c>
      <c r="AH89" t="s">
        <v>2927</v>
      </c>
    </row>
    <row r="90" spans="1:34">
      <c r="A90" s="38" t="str">
        <f>IF(C90="","",VLOOKUP('OPĆI DIO'!$C$1,'OPĆI DIO'!$N$4:$W$137,10,FALSE))</f>
        <v>08006</v>
      </c>
      <c r="B90" s="38" t="str">
        <f>IF(C90="","",VLOOKUP('OPĆI DIO'!$C$1,'OPĆI DIO'!$N$4:$W$137,9,FALSE))</f>
        <v>Sveučilišta i veleučilišta u Republici Hrvatskoj</v>
      </c>
      <c r="C90" s="43">
        <v>11</v>
      </c>
      <c r="D90" s="38" t="str">
        <f t="shared" si="16"/>
        <v>Opći prihodi i primici</v>
      </c>
      <c r="E90" s="272">
        <v>4221</v>
      </c>
      <c r="F90" s="38" t="str">
        <f t="shared" si="22"/>
        <v>Uredska oprema i namještaj</v>
      </c>
      <c r="G90" s="207" t="s">
        <v>1380</v>
      </c>
      <c r="H90" s="38" t="str">
        <f t="shared" si="23"/>
        <v>HPC - PROJEKT ISTRAŽIVANJA NA PODRUČJU POTRESNOG INŽENJERSTVA</v>
      </c>
      <c r="I90" s="38" t="str">
        <f t="shared" si="24"/>
        <v>0942</v>
      </c>
      <c r="J90" s="275">
        <v>10000</v>
      </c>
      <c r="K90" s="275">
        <v>10000</v>
      </c>
      <c r="L90" s="275">
        <v>10000</v>
      </c>
      <c r="M90" s="255"/>
      <c r="N90" t="str">
        <f>IF(C90="","",'OPĆI DIO'!$C$1)</f>
        <v>1837 SVEUČILIŠTE U ZAGREBU - GRAĐEVINSKI FAKULTET</v>
      </c>
      <c r="O90" t="str">
        <f t="shared" si="17"/>
        <v>422</v>
      </c>
      <c r="P90" t="str">
        <f t="shared" si="18"/>
        <v>42</v>
      </c>
      <c r="Q90" t="str">
        <f t="shared" si="19"/>
        <v>11</v>
      </c>
      <c r="R90" t="str">
        <f t="shared" si="20"/>
        <v>94</v>
      </c>
      <c r="S90" t="str">
        <f t="shared" si="21"/>
        <v>4</v>
      </c>
      <c r="W90">
        <v>4124</v>
      </c>
      <c r="X90" t="s">
        <v>112</v>
      </c>
      <c r="Z90" s="123" t="str">
        <f t="shared" si="27"/>
        <v>41</v>
      </c>
      <c r="AA90" t="str">
        <f t="shared" si="28"/>
        <v>412</v>
      </c>
      <c r="AC90" t="s">
        <v>1460</v>
      </c>
      <c r="AD90" t="s">
        <v>1461</v>
      </c>
      <c r="AE90" t="s">
        <v>2891</v>
      </c>
      <c r="AF90" t="s">
        <v>2892</v>
      </c>
      <c r="AG90" t="s">
        <v>2917</v>
      </c>
      <c r="AH90" t="s">
        <v>2927</v>
      </c>
    </row>
    <row r="91" spans="1:34">
      <c r="A91" s="38" t="str">
        <f>IF(C91="","",VLOOKUP('OPĆI DIO'!$C$1,'OPĆI DIO'!$N$4:$W$137,10,FALSE))</f>
        <v>08006</v>
      </c>
      <c r="B91" s="38" t="str">
        <f>IF(C91="","",VLOOKUP('OPĆI DIO'!$C$1,'OPĆI DIO'!$N$4:$W$137,9,FALSE))</f>
        <v>Sveučilišta i veleučilišta u Republici Hrvatskoj</v>
      </c>
      <c r="C91" s="43">
        <v>11</v>
      </c>
      <c r="D91" s="38" t="str">
        <f t="shared" si="16"/>
        <v>Opći prihodi i primici</v>
      </c>
      <c r="E91" s="273">
        <v>4225</v>
      </c>
      <c r="F91" s="38" t="str">
        <f t="shared" si="22"/>
        <v>Instrumenti i uređaji</v>
      </c>
      <c r="G91" s="207" t="s">
        <v>1380</v>
      </c>
      <c r="H91" s="38" t="str">
        <f t="shared" si="23"/>
        <v>HPC - PROJEKT ISTRAŽIVANJA NA PODRUČJU POTRESNOG INŽENJERSTVA</v>
      </c>
      <c r="I91" s="38" t="str">
        <f t="shared" si="24"/>
        <v>0942</v>
      </c>
      <c r="J91" s="275">
        <v>25000</v>
      </c>
      <c r="K91" s="275">
        <v>25000</v>
      </c>
      <c r="L91" s="275">
        <v>25000</v>
      </c>
      <c r="M91" s="255"/>
      <c r="N91" t="str">
        <f>IF(C91="","",'OPĆI DIO'!$C$1)</f>
        <v>1837 SVEUČILIŠTE U ZAGREBU - GRAĐEVINSKI FAKULTET</v>
      </c>
      <c r="O91" t="str">
        <f t="shared" si="17"/>
        <v>422</v>
      </c>
      <c r="P91" t="str">
        <f t="shared" si="18"/>
        <v>42</v>
      </c>
      <c r="Q91" t="str">
        <f t="shared" si="19"/>
        <v>11</v>
      </c>
      <c r="R91" t="str">
        <f t="shared" si="20"/>
        <v>94</v>
      </c>
      <c r="S91" t="str">
        <f t="shared" si="21"/>
        <v>4</v>
      </c>
      <c r="W91">
        <v>4126</v>
      </c>
      <c r="X91" t="s">
        <v>156</v>
      </c>
      <c r="Z91" s="123" t="str">
        <f t="shared" si="27"/>
        <v>41</v>
      </c>
      <c r="AA91" t="str">
        <f t="shared" si="28"/>
        <v>412</v>
      </c>
      <c r="AC91" t="s">
        <v>1463</v>
      </c>
      <c r="AD91" t="s">
        <v>2098</v>
      </c>
      <c r="AE91" t="s">
        <v>2891</v>
      </c>
      <c r="AF91" t="s">
        <v>2892</v>
      </c>
      <c r="AG91" t="s">
        <v>2917</v>
      </c>
      <c r="AH91" t="s">
        <v>2927</v>
      </c>
    </row>
    <row r="92" spans="1:34">
      <c r="A92" s="38" t="str">
        <f>IF(C92="","",VLOOKUP('OPĆI DIO'!$C$1,'OPĆI DIO'!$N$4:$W$137,10,FALSE))</f>
        <v>08006</v>
      </c>
      <c r="B92" s="38" t="str">
        <f>IF(C92="","",VLOOKUP('OPĆI DIO'!$C$1,'OPĆI DIO'!$N$4:$W$137,9,FALSE))</f>
        <v>Sveučilišta i veleučilišta u Republici Hrvatskoj</v>
      </c>
      <c r="C92" s="43">
        <v>11</v>
      </c>
      <c r="D92" s="38" t="str">
        <f t="shared" si="16"/>
        <v>Opći prihodi i primici</v>
      </c>
      <c r="E92" s="273">
        <v>4227</v>
      </c>
      <c r="F92" s="38" t="str">
        <f t="shared" si="22"/>
        <v>Uređaji, strojevi i oprema za ostale namjene</v>
      </c>
      <c r="G92" s="207" t="s">
        <v>1380</v>
      </c>
      <c r="H92" s="38" t="str">
        <f t="shared" si="23"/>
        <v>HPC - PROJEKT ISTRAŽIVANJA NA PODRUČJU POTRESNOG INŽENJERSTVA</v>
      </c>
      <c r="I92" s="38" t="str">
        <f t="shared" si="24"/>
        <v>0942</v>
      </c>
      <c r="J92" s="275">
        <v>34000</v>
      </c>
      <c r="K92" s="275">
        <v>34000</v>
      </c>
      <c r="L92" s="275">
        <v>34000</v>
      </c>
      <c r="M92" s="255"/>
      <c r="N92" t="str">
        <f>IF(C92="","",'OPĆI DIO'!$C$1)</f>
        <v>1837 SVEUČILIŠTE U ZAGREBU - GRAĐEVINSKI FAKULTET</v>
      </c>
      <c r="O92" t="str">
        <f t="shared" si="17"/>
        <v>422</v>
      </c>
      <c r="P92" t="str">
        <f t="shared" si="18"/>
        <v>42</v>
      </c>
      <c r="Q92" t="str">
        <f t="shared" si="19"/>
        <v>11</v>
      </c>
      <c r="R92" t="str">
        <f t="shared" si="20"/>
        <v>94</v>
      </c>
      <c r="S92" t="str">
        <f t="shared" si="21"/>
        <v>4</v>
      </c>
      <c r="W92">
        <v>4211</v>
      </c>
      <c r="X92" t="s">
        <v>170</v>
      </c>
      <c r="Z92" s="123" t="str">
        <f t="shared" si="27"/>
        <v>42</v>
      </c>
      <c r="AA92" t="str">
        <f t="shared" si="28"/>
        <v>421</v>
      </c>
      <c r="AC92" t="s">
        <v>1304</v>
      </c>
      <c r="AD92" t="s">
        <v>1305</v>
      </c>
      <c r="AE92" t="s">
        <v>2905</v>
      </c>
      <c r="AF92" t="s">
        <v>2906</v>
      </c>
      <c r="AG92" t="s">
        <v>2919</v>
      </c>
      <c r="AH92" t="s">
        <v>2920</v>
      </c>
    </row>
    <row r="93" spans="1:34">
      <c r="A93" s="38"/>
      <c r="B93" s="38"/>
      <c r="C93" s="43"/>
      <c r="D93" s="38"/>
      <c r="E93" s="274"/>
      <c r="F93" s="38"/>
      <c r="G93" s="207"/>
      <c r="H93" s="38"/>
      <c r="I93" s="38"/>
      <c r="J93" s="277"/>
      <c r="K93" s="277"/>
      <c r="L93" s="277"/>
      <c r="M93" s="255"/>
    </row>
    <row r="94" spans="1:34">
      <c r="A94" s="38" t="str">
        <f>IF(C94="","",VLOOKUP('OPĆI DIO'!$C$1,'OPĆI DIO'!$N$4:$W$137,10,FALSE))</f>
        <v>08006</v>
      </c>
      <c r="B94" s="38" t="str">
        <f>IF(C94="","",VLOOKUP('OPĆI DIO'!$C$1,'OPĆI DIO'!$N$4:$W$137,9,FALSE))</f>
        <v>Sveučilišta i veleučilišta u Republici Hrvatskoj</v>
      </c>
      <c r="C94" s="43">
        <v>11</v>
      </c>
      <c r="D94" s="38" t="str">
        <f t="shared" si="16"/>
        <v>Opći prihodi i primici</v>
      </c>
      <c r="E94" s="43">
        <v>3111</v>
      </c>
      <c r="F94" s="38" t="str">
        <f t="shared" ref="F94:F157" si="29">IFERROR(VLOOKUP(E94,$W$5:$Y$131,2,FALSE),"")</f>
        <v>Plaće za redovan rad</v>
      </c>
      <c r="G94" s="207" t="s">
        <v>46</v>
      </c>
      <c r="H94" s="38" t="str">
        <f t="shared" ref="H94:H157" si="30">IFERROR(VLOOKUP(G94,$AC$6:$AD$355,2,FALSE),"")</f>
        <v>REDOVNA DJELATNOST SVEUČILIŠTA U ZAGREBU</v>
      </c>
      <c r="I94" s="38" t="str">
        <f t="shared" ref="I94:I157" si="31">IFERROR(VLOOKUP(G94,$AC$6:$AG$355,3,FALSE),"")</f>
        <v>0942</v>
      </c>
      <c r="J94" s="73">
        <v>5381571</v>
      </c>
      <c r="K94" s="73">
        <v>5425127</v>
      </c>
      <c r="L94" s="73">
        <v>5452021</v>
      </c>
      <c r="M94" s="255"/>
      <c r="N94" t="str">
        <f>IF(C94="","",'OPĆI DIO'!$C$1)</f>
        <v>1837 SVEUČILIŠTE U ZAGREBU - GRAĐEVINSKI FAKULTET</v>
      </c>
      <c r="O94" t="str">
        <f t="shared" si="17"/>
        <v>311</v>
      </c>
      <c r="P94" t="str">
        <f t="shared" si="18"/>
        <v>31</v>
      </c>
      <c r="Q94" t="str">
        <f t="shared" si="19"/>
        <v>11</v>
      </c>
      <c r="R94" t="str">
        <f t="shared" si="20"/>
        <v>94</v>
      </c>
      <c r="S94" t="str">
        <f t="shared" si="21"/>
        <v>3</v>
      </c>
      <c r="W94">
        <v>4212</v>
      </c>
      <c r="X94" t="s">
        <v>58</v>
      </c>
      <c r="Z94" s="123" t="str">
        <f t="shared" si="27"/>
        <v>42</v>
      </c>
      <c r="AA94" t="str">
        <f t="shared" si="28"/>
        <v>421</v>
      </c>
      <c r="AC94" t="s">
        <v>1308</v>
      </c>
      <c r="AD94" t="s">
        <v>1309</v>
      </c>
      <c r="AE94" t="s">
        <v>2907</v>
      </c>
      <c r="AF94" t="s">
        <v>2908</v>
      </c>
      <c r="AG94" t="s">
        <v>2919</v>
      </c>
      <c r="AH94" t="s">
        <v>2920</v>
      </c>
    </row>
    <row r="95" spans="1:34">
      <c r="A95" s="38" t="str">
        <f>IF(C95="","",VLOOKUP('OPĆI DIO'!$C$1,'OPĆI DIO'!$N$4:$W$137,10,FALSE))</f>
        <v>08006</v>
      </c>
      <c r="B95" s="38" t="str">
        <f>IF(C95="","",VLOOKUP('OPĆI DIO'!$C$1,'OPĆI DIO'!$N$4:$W$137,9,FALSE))</f>
        <v>Sveučilišta i veleučilišta u Republici Hrvatskoj</v>
      </c>
      <c r="C95" s="43">
        <v>11</v>
      </c>
      <c r="D95" s="38" t="str">
        <f t="shared" si="16"/>
        <v>Opći prihodi i primici</v>
      </c>
      <c r="E95" s="43">
        <v>3121</v>
      </c>
      <c r="F95" s="38" t="str">
        <f t="shared" si="29"/>
        <v>Ostali rashodi za zaposlene</v>
      </c>
      <c r="G95" s="207" t="s">
        <v>46</v>
      </c>
      <c r="H95" s="38" t="str">
        <f t="shared" si="30"/>
        <v>REDOVNA DJELATNOST SVEUČILIŠTA U ZAGREBU</v>
      </c>
      <c r="I95" s="38" t="str">
        <f t="shared" si="31"/>
        <v>0942</v>
      </c>
      <c r="J95" s="73">
        <v>170000</v>
      </c>
      <c r="K95" s="73">
        <v>151300</v>
      </c>
      <c r="L95" s="73">
        <v>151300</v>
      </c>
      <c r="M95" s="255"/>
      <c r="N95" t="str">
        <f>IF(C95="","",'OPĆI DIO'!$C$1)</f>
        <v>1837 SVEUČILIŠTE U ZAGREBU - GRAĐEVINSKI FAKULTET</v>
      </c>
      <c r="O95" t="str">
        <f t="shared" si="17"/>
        <v>312</v>
      </c>
      <c r="P95" t="str">
        <f t="shared" si="18"/>
        <v>31</v>
      </c>
      <c r="Q95" t="str">
        <f t="shared" si="19"/>
        <v>11</v>
      </c>
      <c r="R95" t="str">
        <f t="shared" si="20"/>
        <v>94</v>
      </c>
      <c r="S95" t="str">
        <f t="shared" si="21"/>
        <v>3</v>
      </c>
      <c r="W95">
        <v>4213</v>
      </c>
      <c r="X95" t="s">
        <v>157</v>
      </c>
      <c r="Z95" s="123" t="str">
        <f t="shared" si="27"/>
        <v>42</v>
      </c>
      <c r="AA95" t="str">
        <f t="shared" si="28"/>
        <v>421</v>
      </c>
      <c r="AC95" t="s">
        <v>1310</v>
      </c>
      <c r="AD95" t="s">
        <v>735</v>
      </c>
      <c r="AE95" t="s">
        <v>2905</v>
      </c>
      <c r="AF95" t="s">
        <v>2906</v>
      </c>
      <c r="AG95" t="s">
        <v>2919</v>
      </c>
      <c r="AH95" t="s">
        <v>2920</v>
      </c>
    </row>
    <row r="96" spans="1:34">
      <c r="A96" s="38" t="str">
        <f>IF(C96="","",VLOOKUP('OPĆI DIO'!$C$1,'OPĆI DIO'!$N$4:$W$137,10,FALSE))</f>
        <v>08006</v>
      </c>
      <c r="B96" s="38" t="str">
        <f>IF(C96="","",VLOOKUP('OPĆI DIO'!$C$1,'OPĆI DIO'!$N$4:$W$137,9,FALSE))</f>
        <v>Sveučilišta i veleučilišta u Republici Hrvatskoj</v>
      </c>
      <c r="C96" s="43">
        <v>11</v>
      </c>
      <c r="D96" s="38" t="str">
        <f t="shared" si="16"/>
        <v>Opći prihodi i primici</v>
      </c>
      <c r="E96" s="43">
        <v>3132</v>
      </c>
      <c r="F96" s="38" t="str">
        <f t="shared" si="29"/>
        <v>Doprinosi za obvezno zdravstveno osiguranje</v>
      </c>
      <c r="G96" s="207" t="s">
        <v>46</v>
      </c>
      <c r="H96" s="38" t="str">
        <f t="shared" si="30"/>
        <v>REDOVNA DJELATNOST SVEUČILIŠTA U ZAGREBU</v>
      </c>
      <c r="I96" s="38" t="str">
        <f t="shared" si="31"/>
        <v>0942</v>
      </c>
      <c r="J96" s="73">
        <v>887959</v>
      </c>
      <c r="K96" s="73">
        <v>895146</v>
      </c>
      <c r="L96" s="73">
        <v>899584</v>
      </c>
      <c r="M96" s="255"/>
      <c r="N96" t="str">
        <f>IF(C96="","",'OPĆI DIO'!$C$1)</f>
        <v>1837 SVEUČILIŠTE U ZAGREBU - GRAĐEVINSKI FAKULTET</v>
      </c>
      <c r="O96" t="str">
        <f t="shared" si="17"/>
        <v>313</v>
      </c>
      <c r="P96" t="str">
        <f t="shared" si="18"/>
        <v>31</v>
      </c>
      <c r="Q96" t="str">
        <f t="shared" si="19"/>
        <v>11</v>
      </c>
      <c r="R96" t="str">
        <f t="shared" si="20"/>
        <v>94</v>
      </c>
      <c r="S96" t="str">
        <f t="shared" si="21"/>
        <v>3</v>
      </c>
      <c r="W96">
        <v>4214</v>
      </c>
      <c r="X96" t="s">
        <v>158</v>
      </c>
      <c r="Z96" s="123" t="str">
        <f t="shared" si="27"/>
        <v>42</v>
      </c>
      <c r="AA96" t="str">
        <f t="shared" si="28"/>
        <v>421</v>
      </c>
      <c r="AC96" t="s">
        <v>1114</v>
      </c>
      <c r="AD96" t="s">
        <v>900</v>
      </c>
      <c r="AE96" t="s">
        <v>2907</v>
      </c>
      <c r="AF96" t="s">
        <v>2908</v>
      </c>
      <c r="AG96" t="s">
        <v>2917</v>
      </c>
      <c r="AH96" t="s">
        <v>2927</v>
      </c>
    </row>
    <row r="97" spans="1:34">
      <c r="A97" s="38" t="str">
        <f>IF(C97="","",VLOOKUP('OPĆI DIO'!$C$1,'OPĆI DIO'!$N$4:$W$137,10,FALSE))</f>
        <v>08006</v>
      </c>
      <c r="B97" s="38" t="str">
        <f>IF(C97="","",VLOOKUP('OPĆI DIO'!$C$1,'OPĆI DIO'!$N$4:$W$137,9,FALSE))</f>
        <v>Sveučilišta i veleučilišta u Republici Hrvatskoj</v>
      </c>
      <c r="C97" s="43">
        <v>11</v>
      </c>
      <c r="D97" s="38" t="str">
        <f t="shared" si="16"/>
        <v>Opći prihodi i primici</v>
      </c>
      <c r="E97" s="43">
        <v>3212</v>
      </c>
      <c r="F97" s="38" t="str">
        <f t="shared" si="29"/>
        <v>Naknade za prijevoz, za rad na terenu i odvojeni život</v>
      </c>
      <c r="G97" s="207" t="s">
        <v>46</v>
      </c>
      <c r="H97" s="38" t="str">
        <f t="shared" si="30"/>
        <v>REDOVNA DJELATNOST SVEUČILIŠTA U ZAGREBU</v>
      </c>
      <c r="I97" s="38" t="str">
        <f t="shared" si="31"/>
        <v>0942</v>
      </c>
      <c r="J97" s="73">
        <v>81200</v>
      </c>
      <c r="K97" s="73">
        <v>81200</v>
      </c>
      <c r="L97" s="73">
        <v>81200</v>
      </c>
      <c r="M97" s="255"/>
      <c r="N97" t="str">
        <f>IF(C97="","",'OPĆI DIO'!$C$1)</f>
        <v>1837 SVEUČILIŠTE U ZAGREBU - GRAĐEVINSKI FAKULTET</v>
      </c>
      <c r="O97" t="str">
        <f t="shared" si="17"/>
        <v>321</v>
      </c>
      <c r="P97" t="str">
        <f t="shared" si="18"/>
        <v>32</v>
      </c>
      <c r="Q97" t="str">
        <f t="shared" si="19"/>
        <v>11</v>
      </c>
      <c r="R97" t="str">
        <f t="shared" si="20"/>
        <v>94</v>
      </c>
      <c r="S97" t="str">
        <f t="shared" si="21"/>
        <v>3</v>
      </c>
      <c r="W97">
        <v>4221</v>
      </c>
      <c r="X97" t="s">
        <v>93</v>
      </c>
      <c r="Z97" s="123" t="str">
        <f t="shared" si="27"/>
        <v>42</v>
      </c>
      <c r="AA97" t="str">
        <f t="shared" si="28"/>
        <v>422</v>
      </c>
      <c r="AC97" t="s">
        <v>1311</v>
      </c>
      <c r="AD97" t="s">
        <v>1312</v>
      </c>
      <c r="AE97" t="s">
        <v>2907</v>
      </c>
      <c r="AF97" t="s">
        <v>2908</v>
      </c>
      <c r="AG97" t="s">
        <v>2917</v>
      </c>
      <c r="AH97" t="s">
        <v>2927</v>
      </c>
    </row>
    <row r="98" spans="1:34">
      <c r="A98" s="38" t="str">
        <f>IF(C98="","",VLOOKUP('OPĆI DIO'!$C$1,'OPĆI DIO'!$N$4:$W$137,10,FALSE))</f>
        <v>08006</v>
      </c>
      <c r="B98" s="38" t="str">
        <f>IF(C98="","",VLOOKUP('OPĆI DIO'!$C$1,'OPĆI DIO'!$N$4:$W$137,9,FALSE))</f>
        <v>Sveučilišta i veleučilišta u Republici Hrvatskoj</v>
      </c>
      <c r="C98" s="43">
        <v>11</v>
      </c>
      <c r="D98" s="38" t="str">
        <f t="shared" si="16"/>
        <v>Opći prihodi i primici</v>
      </c>
      <c r="E98" s="43">
        <v>3236</v>
      </c>
      <c r="F98" s="38" t="str">
        <f t="shared" si="29"/>
        <v>Zdravstvene i veterinarske usluge</v>
      </c>
      <c r="G98" s="207" t="s">
        <v>46</v>
      </c>
      <c r="H98" s="38" t="str">
        <f t="shared" si="30"/>
        <v>REDOVNA DJELATNOST SVEUČILIŠTA U ZAGREBU</v>
      </c>
      <c r="I98" s="38" t="str">
        <f t="shared" si="31"/>
        <v>0942</v>
      </c>
      <c r="J98" s="73">
        <v>5500</v>
      </c>
      <c r="K98" s="73">
        <v>5500</v>
      </c>
      <c r="L98" s="73">
        <v>5500</v>
      </c>
      <c r="M98" s="255"/>
      <c r="N98" t="str">
        <f>IF(C98="","",'OPĆI DIO'!$C$1)</f>
        <v>1837 SVEUČILIŠTE U ZAGREBU - GRAĐEVINSKI FAKULTET</v>
      </c>
      <c r="O98" t="str">
        <f t="shared" si="17"/>
        <v>323</v>
      </c>
      <c r="P98" t="str">
        <f t="shared" si="18"/>
        <v>32</v>
      </c>
      <c r="Q98" t="str">
        <f t="shared" si="19"/>
        <v>11</v>
      </c>
      <c r="R98" t="str">
        <f t="shared" si="20"/>
        <v>94</v>
      </c>
      <c r="S98" t="str">
        <f t="shared" si="21"/>
        <v>3</v>
      </c>
      <c r="W98">
        <v>4222</v>
      </c>
      <c r="X98" t="s">
        <v>104</v>
      </c>
      <c r="Z98" s="123" t="str">
        <f t="shared" si="27"/>
        <v>42</v>
      </c>
      <c r="AA98" t="str">
        <f t="shared" si="28"/>
        <v>422</v>
      </c>
      <c r="AC98" t="s">
        <v>1115</v>
      </c>
      <c r="AD98" t="s">
        <v>1116</v>
      </c>
      <c r="AE98" t="s">
        <v>2907</v>
      </c>
      <c r="AF98" t="s">
        <v>2908</v>
      </c>
      <c r="AG98" t="s">
        <v>2917</v>
      </c>
      <c r="AH98" t="s">
        <v>2927</v>
      </c>
    </row>
    <row r="99" spans="1:34">
      <c r="A99" s="38" t="str">
        <f>IF(C99="","",VLOOKUP('OPĆI DIO'!$C$1,'OPĆI DIO'!$N$4:$W$137,10,FALSE))</f>
        <v>08006</v>
      </c>
      <c r="B99" s="38" t="str">
        <f>IF(C99="","",VLOOKUP('OPĆI DIO'!$C$1,'OPĆI DIO'!$N$4:$W$137,9,FALSE))</f>
        <v>Sveučilišta i veleučilišta u Republici Hrvatskoj</v>
      </c>
      <c r="C99" s="43">
        <v>11</v>
      </c>
      <c r="D99" s="38" t="str">
        <f t="shared" si="16"/>
        <v>Opći prihodi i primici</v>
      </c>
      <c r="E99" s="43">
        <v>3295</v>
      </c>
      <c r="F99" s="38" t="str">
        <f t="shared" si="29"/>
        <v>Pristojbe i naknade</v>
      </c>
      <c r="G99" s="207" t="s">
        <v>46</v>
      </c>
      <c r="H99" s="38" t="str">
        <f t="shared" si="30"/>
        <v>REDOVNA DJELATNOST SVEUČILIŠTA U ZAGREBU</v>
      </c>
      <c r="I99" s="38" t="str">
        <f t="shared" si="31"/>
        <v>0942</v>
      </c>
      <c r="J99" s="73">
        <v>4400</v>
      </c>
      <c r="K99" s="73">
        <v>4400</v>
      </c>
      <c r="L99" s="73">
        <v>5271</v>
      </c>
      <c r="M99" s="255"/>
      <c r="N99" t="str">
        <f>IF(C99="","",'OPĆI DIO'!$C$1)</f>
        <v>1837 SVEUČILIŠTE U ZAGREBU - GRAĐEVINSKI FAKULTET</v>
      </c>
      <c r="O99" t="str">
        <f t="shared" si="17"/>
        <v>329</v>
      </c>
      <c r="P99" t="str">
        <f t="shared" si="18"/>
        <v>32</v>
      </c>
      <c r="Q99" t="str">
        <f t="shared" si="19"/>
        <v>11</v>
      </c>
      <c r="R99" t="str">
        <f t="shared" si="20"/>
        <v>94</v>
      </c>
      <c r="S99" t="str">
        <f t="shared" si="21"/>
        <v>3</v>
      </c>
      <c r="W99">
        <v>4223</v>
      </c>
      <c r="X99" t="s">
        <v>117</v>
      </c>
      <c r="Z99" s="123" t="str">
        <f t="shared" si="27"/>
        <v>42</v>
      </c>
      <c r="AA99" t="str">
        <f t="shared" si="28"/>
        <v>422</v>
      </c>
      <c r="AC99" t="s">
        <v>1123</v>
      </c>
      <c r="AD99" t="s">
        <v>1124</v>
      </c>
      <c r="AE99" t="s">
        <v>2907</v>
      </c>
      <c r="AF99" t="s">
        <v>2908</v>
      </c>
      <c r="AG99" t="s">
        <v>2917</v>
      </c>
      <c r="AH99" t="s">
        <v>2927</v>
      </c>
    </row>
    <row r="100" spans="1:34">
      <c r="A100" s="38" t="str">
        <f>IF(C100="","",VLOOKUP('OPĆI DIO'!$C$1,'OPĆI DIO'!$N$4:$W$137,10,FALSE))</f>
        <v>08006</v>
      </c>
      <c r="B100" s="38" t="str">
        <f>IF(C100="","",VLOOKUP('OPĆI DIO'!$C$1,'OPĆI DIO'!$N$4:$W$137,9,FALSE))</f>
        <v>Sveučilišta i veleučilišta u Republici Hrvatskoj</v>
      </c>
      <c r="C100" s="43">
        <v>11</v>
      </c>
      <c r="D100" s="38" t="str">
        <f t="shared" si="16"/>
        <v>Opći prihodi i primici</v>
      </c>
      <c r="E100" s="43">
        <v>3211</v>
      </c>
      <c r="F100" s="38" t="str">
        <f t="shared" si="29"/>
        <v>Službena putovanja</v>
      </c>
      <c r="G100" s="207" t="s">
        <v>658</v>
      </c>
      <c r="H100" s="38" t="str">
        <f t="shared" si="30"/>
        <v>PROGRAMSKO FINANCIRANJE JAVNIH VISOKIH UČILIŠTA</v>
      </c>
      <c r="I100" s="38" t="str">
        <f t="shared" si="31"/>
        <v>0942</v>
      </c>
      <c r="J100" s="73">
        <v>75000</v>
      </c>
      <c r="K100" s="73">
        <v>75000</v>
      </c>
      <c r="L100" s="73">
        <v>75000</v>
      </c>
      <c r="M100" s="255"/>
      <c r="N100" t="str">
        <f>IF(C100="","",'OPĆI DIO'!$C$1)</f>
        <v>1837 SVEUČILIŠTE U ZAGREBU - GRAĐEVINSKI FAKULTET</v>
      </c>
      <c r="O100" t="str">
        <f t="shared" si="17"/>
        <v>321</v>
      </c>
      <c r="P100" t="str">
        <f t="shared" si="18"/>
        <v>32</v>
      </c>
      <c r="Q100" t="str">
        <f t="shared" si="19"/>
        <v>11</v>
      </c>
      <c r="R100" t="str">
        <f t="shared" si="20"/>
        <v>94</v>
      </c>
      <c r="S100" t="str">
        <f t="shared" si="21"/>
        <v>3</v>
      </c>
      <c r="W100">
        <v>4224</v>
      </c>
      <c r="X100" t="s">
        <v>110</v>
      </c>
      <c r="Z100" s="123" t="str">
        <f t="shared" si="27"/>
        <v>42</v>
      </c>
      <c r="AA100" t="str">
        <f t="shared" si="28"/>
        <v>422</v>
      </c>
      <c r="AC100" t="s">
        <v>1433</v>
      </c>
      <c r="AD100" t="s">
        <v>1434</v>
      </c>
      <c r="AE100" t="s">
        <v>2907</v>
      </c>
      <c r="AF100" t="s">
        <v>2908</v>
      </c>
      <c r="AG100" t="s">
        <v>2917</v>
      </c>
      <c r="AH100" t="s">
        <v>2927</v>
      </c>
    </row>
    <row r="101" spans="1:34">
      <c r="A101" s="38" t="str">
        <f>IF(C101="","",VLOOKUP('OPĆI DIO'!$C$1,'OPĆI DIO'!$N$4:$W$137,10,FALSE))</f>
        <v>08006</v>
      </c>
      <c r="B101" s="38" t="str">
        <f>IF(C101="","",VLOOKUP('OPĆI DIO'!$C$1,'OPĆI DIO'!$N$4:$W$137,9,FALSE))</f>
        <v>Sveučilišta i veleučilišta u Republici Hrvatskoj</v>
      </c>
      <c r="C101" s="43">
        <v>11</v>
      </c>
      <c r="D101" s="38" t="str">
        <f t="shared" si="16"/>
        <v>Opći prihodi i primici</v>
      </c>
      <c r="E101" s="43">
        <v>3213</v>
      </c>
      <c r="F101" s="38" t="str">
        <f t="shared" si="29"/>
        <v>Stručno usavršavanje zaposlenika</v>
      </c>
      <c r="G101" s="207" t="s">
        <v>658</v>
      </c>
      <c r="H101" s="38" t="str">
        <f t="shared" si="30"/>
        <v>PROGRAMSKO FINANCIRANJE JAVNIH VISOKIH UČILIŠTA</v>
      </c>
      <c r="I101" s="38" t="str">
        <f t="shared" si="31"/>
        <v>0942</v>
      </c>
      <c r="J101" s="73">
        <v>30000</v>
      </c>
      <c r="K101" s="73">
        <v>30000</v>
      </c>
      <c r="L101" s="73">
        <v>30000</v>
      </c>
      <c r="M101" s="255"/>
      <c r="N101" t="str">
        <f>IF(C101="","",'OPĆI DIO'!$C$1)</f>
        <v>1837 SVEUČILIŠTE U ZAGREBU - GRAĐEVINSKI FAKULTET</v>
      </c>
      <c r="O101" t="str">
        <f t="shared" si="17"/>
        <v>321</v>
      </c>
      <c r="P101" t="str">
        <f t="shared" si="18"/>
        <v>32</v>
      </c>
      <c r="Q101" t="str">
        <f t="shared" si="19"/>
        <v>11</v>
      </c>
      <c r="R101" t="str">
        <f t="shared" si="20"/>
        <v>94</v>
      </c>
      <c r="S101" t="str">
        <f t="shared" si="21"/>
        <v>3</v>
      </c>
      <c r="W101">
        <v>4225</v>
      </c>
      <c r="X101" s="264" t="s">
        <v>6541</v>
      </c>
      <c r="Z101" s="123" t="str">
        <f t="shared" si="27"/>
        <v>42</v>
      </c>
      <c r="AA101" t="str">
        <f t="shared" si="28"/>
        <v>422</v>
      </c>
      <c r="AC101" t="s">
        <v>1440</v>
      </c>
      <c r="AD101" t="s">
        <v>2089</v>
      </c>
      <c r="AE101" t="s">
        <v>2907</v>
      </c>
      <c r="AF101" t="s">
        <v>2908</v>
      </c>
      <c r="AG101" t="s">
        <v>2917</v>
      </c>
      <c r="AH101" t="s">
        <v>2927</v>
      </c>
    </row>
    <row r="102" spans="1:34">
      <c r="A102" s="38" t="str">
        <f>IF(C102="","",VLOOKUP('OPĆI DIO'!$C$1,'OPĆI DIO'!$N$4:$W$137,10,FALSE))</f>
        <v>08006</v>
      </c>
      <c r="B102" s="38" t="str">
        <f>IF(C102="","",VLOOKUP('OPĆI DIO'!$C$1,'OPĆI DIO'!$N$4:$W$137,9,FALSE))</f>
        <v>Sveučilišta i veleučilišta u Republici Hrvatskoj</v>
      </c>
      <c r="C102" s="43">
        <v>11</v>
      </c>
      <c r="D102" s="38" t="str">
        <f t="shared" si="16"/>
        <v>Opći prihodi i primici</v>
      </c>
      <c r="E102" s="43">
        <v>3221</v>
      </c>
      <c r="F102" s="38" t="str">
        <f t="shared" si="29"/>
        <v>Uredski materijal i ostali materijalni rashodi</v>
      </c>
      <c r="G102" s="207" t="s">
        <v>658</v>
      </c>
      <c r="H102" s="38" t="str">
        <f t="shared" si="30"/>
        <v>PROGRAMSKO FINANCIRANJE JAVNIH VISOKIH UČILIŠTA</v>
      </c>
      <c r="I102" s="38" t="str">
        <f t="shared" si="31"/>
        <v>0942</v>
      </c>
      <c r="J102" s="73">
        <v>18000</v>
      </c>
      <c r="K102" s="73">
        <v>18000</v>
      </c>
      <c r="L102" s="73">
        <v>18000</v>
      </c>
      <c r="M102" s="255"/>
      <c r="N102" t="str">
        <f>IF(C102="","",'OPĆI DIO'!$C$1)</f>
        <v>1837 SVEUČILIŠTE U ZAGREBU - GRAĐEVINSKI FAKULTET</v>
      </c>
      <c r="O102" t="str">
        <f t="shared" si="17"/>
        <v>322</v>
      </c>
      <c r="P102" t="str">
        <f t="shared" si="18"/>
        <v>32</v>
      </c>
      <c r="Q102" t="str">
        <f t="shared" si="19"/>
        <v>11</v>
      </c>
      <c r="R102" t="str">
        <f t="shared" si="20"/>
        <v>94</v>
      </c>
      <c r="S102" t="str">
        <f t="shared" si="21"/>
        <v>3</v>
      </c>
      <c r="W102">
        <v>4226</v>
      </c>
      <c r="X102" t="s">
        <v>159</v>
      </c>
      <c r="Z102" s="123" t="str">
        <f t="shared" si="27"/>
        <v>42</v>
      </c>
      <c r="AA102" t="str">
        <f t="shared" si="28"/>
        <v>422</v>
      </c>
      <c r="AC102" t="s">
        <v>2092</v>
      </c>
      <c r="AD102" t="s">
        <v>2093</v>
      </c>
      <c r="AE102" t="s">
        <v>2907</v>
      </c>
      <c r="AF102" t="s">
        <v>2908</v>
      </c>
      <c r="AG102" t="s">
        <v>2917</v>
      </c>
      <c r="AH102" t="s">
        <v>2927</v>
      </c>
    </row>
    <row r="103" spans="1:34">
      <c r="A103" s="38" t="str">
        <f>IF(C103="","",VLOOKUP('OPĆI DIO'!$C$1,'OPĆI DIO'!$N$4:$W$137,10,FALSE))</f>
        <v>08006</v>
      </c>
      <c r="B103" s="38" t="str">
        <f>IF(C103="","",VLOOKUP('OPĆI DIO'!$C$1,'OPĆI DIO'!$N$4:$W$137,9,FALSE))</f>
        <v>Sveučilišta i veleučilišta u Republici Hrvatskoj</v>
      </c>
      <c r="C103" s="43">
        <v>11</v>
      </c>
      <c r="D103" s="38" t="str">
        <f t="shared" si="16"/>
        <v>Opći prihodi i primici</v>
      </c>
      <c r="E103" s="43">
        <v>3222</v>
      </c>
      <c r="F103" s="38" t="str">
        <f t="shared" si="29"/>
        <v>Materijal i sirovine</v>
      </c>
      <c r="G103" s="207" t="s">
        <v>658</v>
      </c>
      <c r="H103" s="38" t="str">
        <f t="shared" si="30"/>
        <v>PROGRAMSKO FINANCIRANJE JAVNIH VISOKIH UČILIŠTA</v>
      </c>
      <c r="I103" s="38" t="str">
        <f t="shared" si="31"/>
        <v>0942</v>
      </c>
      <c r="J103" s="73">
        <v>10000</v>
      </c>
      <c r="K103" s="73">
        <v>10000</v>
      </c>
      <c r="L103" s="73">
        <v>10000</v>
      </c>
      <c r="M103" s="255"/>
      <c r="N103" t="str">
        <f>IF(C103="","",'OPĆI DIO'!$C$1)</f>
        <v>1837 SVEUČILIŠTE U ZAGREBU - GRAĐEVINSKI FAKULTET</v>
      </c>
      <c r="O103" t="str">
        <f t="shared" si="17"/>
        <v>322</v>
      </c>
      <c r="P103" t="str">
        <f t="shared" si="18"/>
        <v>32</v>
      </c>
      <c r="Q103" t="str">
        <f t="shared" si="19"/>
        <v>11</v>
      </c>
      <c r="R103" t="str">
        <f t="shared" si="20"/>
        <v>94</v>
      </c>
      <c r="S103" t="str">
        <f t="shared" si="21"/>
        <v>3</v>
      </c>
      <c r="W103">
        <v>4227</v>
      </c>
      <c r="X103" t="s">
        <v>127</v>
      </c>
      <c r="Z103" s="123" t="str">
        <f t="shared" si="27"/>
        <v>42</v>
      </c>
      <c r="AA103" t="str">
        <f t="shared" si="28"/>
        <v>422</v>
      </c>
      <c r="AC103" t="s">
        <v>1450</v>
      </c>
      <c r="AD103" t="s">
        <v>1451</v>
      </c>
      <c r="AE103" t="s">
        <v>2907</v>
      </c>
      <c r="AF103" t="s">
        <v>2908</v>
      </c>
      <c r="AG103" t="s">
        <v>2917</v>
      </c>
      <c r="AH103" t="s">
        <v>2927</v>
      </c>
    </row>
    <row r="104" spans="1:34">
      <c r="A104" s="38" t="str">
        <f>IF(C104="","",VLOOKUP('OPĆI DIO'!$C$1,'OPĆI DIO'!$N$4:$W$137,10,FALSE))</f>
        <v>08006</v>
      </c>
      <c r="B104" s="38" t="str">
        <f>IF(C104="","",VLOOKUP('OPĆI DIO'!$C$1,'OPĆI DIO'!$N$4:$W$137,9,FALSE))</f>
        <v>Sveučilišta i veleučilišta u Republici Hrvatskoj</v>
      </c>
      <c r="C104" s="43">
        <v>11</v>
      </c>
      <c r="D104" s="38" t="str">
        <f t="shared" si="16"/>
        <v>Opći prihodi i primici</v>
      </c>
      <c r="E104" s="43">
        <v>3223</v>
      </c>
      <c r="F104" s="38" t="str">
        <f t="shared" si="29"/>
        <v>Energija</v>
      </c>
      <c r="G104" s="207" t="s">
        <v>658</v>
      </c>
      <c r="H104" s="38" t="str">
        <f t="shared" si="30"/>
        <v>PROGRAMSKO FINANCIRANJE JAVNIH VISOKIH UČILIŠTA</v>
      </c>
      <c r="I104" s="38" t="str">
        <f t="shared" si="31"/>
        <v>0942</v>
      </c>
      <c r="J104" s="73">
        <v>150000</v>
      </c>
      <c r="K104" s="73">
        <v>166670</v>
      </c>
      <c r="L104" s="73">
        <v>166756</v>
      </c>
      <c r="M104" s="255"/>
      <c r="N104" t="str">
        <f>IF(C104="","",'OPĆI DIO'!$C$1)</f>
        <v>1837 SVEUČILIŠTE U ZAGREBU - GRAĐEVINSKI FAKULTET</v>
      </c>
      <c r="O104" t="str">
        <f t="shared" si="17"/>
        <v>322</v>
      </c>
      <c r="P104" t="str">
        <f t="shared" si="18"/>
        <v>32</v>
      </c>
      <c r="Q104" t="str">
        <f t="shared" si="19"/>
        <v>11</v>
      </c>
      <c r="R104" t="str">
        <f t="shared" si="20"/>
        <v>94</v>
      </c>
      <c r="S104" t="str">
        <f t="shared" si="21"/>
        <v>3</v>
      </c>
      <c r="W104">
        <v>4231</v>
      </c>
      <c r="X104" t="s">
        <v>160</v>
      </c>
      <c r="Z104" s="123" t="str">
        <f t="shared" si="27"/>
        <v>42</v>
      </c>
      <c r="AA104" t="str">
        <f t="shared" si="28"/>
        <v>423</v>
      </c>
      <c r="AC104" t="s">
        <v>1450</v>
      </c>
      <c r="AD104" t="s">
        <v>1451</v>
      </c>
      <c r="AE104" t="s">
        <v>2895</v>
      </c>
      <c r="AF104" t="s">
        <v>2896</v>
      </c>
      <c r="AG104" t="s">
        <v>2919</v>
      </c>
      <c r="AH104" t="s">
        <v>2920</v>
      </c>
    </row>
    <row r="105" spans="1:34">
      <c r="A105" s="38" t="str">
        <f>IF(C105="","",VLOOKUP('OPĆI DIO'!$C$1,'OPĆI DIO'!$N$4:$W$137,10,FALSE))</f>
        <v>08006</v>
      </c>
      <c r="B105" s="38" t="str">
        <f>IF(C105="","",VLOOKUP('OPĆI DIO'!$C$1,'OPĆI DIO'!$N$4:$W$137,9,FALSE))</f>
        <v>Sveučilišta i veleučilišta u Republici Hrvatskoj</v>
      </c>
      <c r="C105" s="43">
        <v>11</v>
      </c>
      <c r="D105" s="38" t="str">
        <f t="shared" si="16"/>
        <v>Opći prihodi i primici</v>
      </c>
      <c r="E105" s="43">
        <v>3224</v>
      </c>
      <c r="F105" s="38" t="str">
        <f t="shared" si="29"/>
        <v>Materijal i dijelovi za tekuće i investicijsko održavanje</v>
      </c>
      <c r="G105" s="207" t="s">
        <v>658</v>
      </c>
      <c r="H105" s="38" t="str">
        <f t="shared" si="30"/>
        <v>PROGRAMSKO FINANCIRANJE JAVNIH VISOKIH UČILIŠTA</v>
      </c>
      <c r="I105" s="38" t="str">
        <f t="shared" si="31"/>
        <v>0942</v>
      </c>
      <c r="J105" s="73">
        <v>8000</v>
      </c>
      <c r="K105" s="73">
        <v>8000</v>
      </c>
      <c r="L105" s="73">
        <v>8000</v>
      </c>
      <c r="M105" s="255"/>
      <c r="N105" t="str">
        <f>IF(C105="","",'OPĆI DIO'!$C$1)</f>
        <v>1837 SVEUČILIŠTE U ZAGREBU - GRAĐEVINSKI FAKULTET</v>
      </c>
      <c r="O105" t="str">
        <f t="shared" si="17"/>
        <v>322</v>
      </c>
      <c r="P105" t="str">
        <f t="shared" si="18"/>
        <v>32</v>
      </c>
      <c r="Q105" t="str">
        <f t="shared" si="19"/>
        <v>11</v>
      </c>
      <c r="R105" t="str">
        <f t="shared" si="20"/>
        <v>94</v>
      </c>
      <c r="S105" t="str">
        <f t="shared" si="21"/>
        <v>3</v>
      </c>
      <c r="W105">
        <v>4233</v>
      </c>
      <c r="X105" t="s">
        <v>168</v>
      </c>
      <c r="Z105" s="123" t="str">
        <f t="shared" ref="Z105:Z131" si="32">LEFT(W105,2)</f>
        <v>42</v>
      </c>
      <c r="AA105" t="str">
        <f t="shared" si="28"/>
        <v>423</v>
      </c>
      <c r="AC105" t="s">
        <v>4410</v>
      </c>
      <c r="AD105" t="s">
        <v>4411</v>
      </c>
      <c r="AE105" t="s">
        <v>2907</v>
      </c>
      <c r="AF105" t="s">
        <v>2908</v>
      </c>
      <c r="AG105" t="s">
        <v>2917</v>
      </c>
      <c r="AH105" t="s">
        <v>2928</v>
      </c>
    </row>
    <row r="106" spans="1:34">
      <c r="A106" s="38" t="str">
        <f>IF(C106="","",VLOOKUP('OPĆI DIO'!$C$1,'OPĆI DIO'!$N$4:$W$137,10,FALSE))</f>
        <v>08006</v>
      </c>
      <c r="B106" s="38" t="str">
        <f>IF(C106="","",VLOOKUP('OPĆI DIO'!$C$1,'OPĆI DIO'!$N$4:$W$137,9,FALSE))</f>
        <v>Sveučilišta i veleučilišta u Republici Hrvatskoj</v>
      </c>
      <c r="C106" s="43">
        <v>11</v>
      </c>
      <c r="D106" s="38" t="str">
        <f t="shared" si="16"/>
        <v>Opći prihodi i primici</v>
      </c>
      <c r="E106" s="43">
        <v>3231</v>
      </c>
      <c r="F106" s="38" t="str">
        <f t="shared" si="29"/>
        <v>Usluge telefona, interneta, pošte i prijevoza</v>
      </c>
      <c r="G106" s="207" t="s">
        <v>658</v>
      </c>
      <c r="H106" s="38" t="str">
        <f t="shared" si="30"/>
        <v>PROGRAMSKO FINANCIRANJE JAVNIH VISOKIH UČILIŠTA</v>
      </c>
      <c r="I106" s="38" t="str">
        <f t="shared" si="31"/>
        <v>0942</v>
      </c>
      <c r="J106" s="73">
        <v>10000</v>
      </c>
      <c r="K106" s="73">
        <v>10000</v>
      </c>
      <c r="L106" s="73">
        <v>10000</v>
      </c>
      <c r="M106" s="255"/>
      <c r="N106" t="str">
        <f>IF(C106="","",'OPĆI DIO'!$C$1)</f>
        <v>1837 SVEUČILIŠTE U ZAGREBU - GRAĐEVINSKI FAKULTET</v>
      </c>
      <c r="O106" t="str">
        <f t="shared" si="17"/>
        <v>323</v>
      </c>
      <c r="P106" t="str">
        <f t="shared" si="18"/>
        <v>32</v>
      </c>
      <c r="Q106" t="str">
        <f t="shared" si="19"/>
        <v>11</v>
      </c>
      <c r="R106" t="str">
        <f t="shared" si="20"/>
        <v>94</v>
      </c>
      <c r="S106" t="str">
        <f t="shared" si="21"/>
        <v>3</v>
      </c>
      <c r="W106">
        <v>4241</v>
      </c>
      <c r="X106" t="s">
        <v>105</v>
      </c>
      <c r="Z106" s="123" t="str">
        <f t="shared" si="32"/>
        <v>42</v>
      </c>
      <c r="AA106" t="str">
        <f t="shared" si="28"/>
        <v>424</v>
      </c>
      <c r="AC106" t="s">
        <v>1313</v>
      </c>
      <c r="AD106" t="s">
        <v>1314</v>
      </c>
      <c r="AE106" t="s">
        <v>2909</v>
      </c>
      <c r="AF106" t="s">
        <v>2910</v>
      </c>
      <c r="AG106" t="s">
        <v>2917</v>
      </c>
      <c r="AH106" t="s">
        <v>2927</v>
      </c>
    </row>
    <row r="107" spans="1:34">
      <c r="A107" s="38" t="str">
        <f>IF(C107="","",VLOOKUP('OPĆI DIO'!$C$1,'OPĆI DIO'!$N$4:$W$137,10,FALSE))</f>
        <v>08006</v>
      </c>
      <c r="B107" s="38" t="str">
        <f>IF(C107="","",VLOOKUP('OPĆI DIO'!$C$1,'OPĆI DIO'!$N$4:$W$137,9,FALSE))</f>
        <v>Sveučilišta i veleučilišta u Republici Hrvatskoj</v>
      </c>
      <c r="C107" s="43">
        <v>11</v>
      </c>
      <c r="D107" s="38" t="str">
        <f t="shared" si="16"/>
        <v>Opći prihodi i primici</v>
      </c>
      <c r="E107" s="43">
        <v>3232</v>
      </c>
      <c r="F107" s="38" t="str">
        <f t="shared" si="29"/>
        <v>Usluge tekućeg i investicijskog održavanja</v>
      </c>
      <c r="G107" s="207" t="s">
        <v>658</v>
      </c>
      <c r="H107" s="38" t="str">
        <f t="shared" si="30"/>
        <v>PROGRAMSKO FINANCIRANJE JAVNIH VISOKIH UČILIŠTA</v>
      </c>
      <c r="I107" s="38" t="str">
        <f t="shared" si="31"/>
        <v>0942</v>
      </c>
      <c r="J107" s="73">
        <v>35000</v>
      </c>
      <c r="K107" s="73">
        <v>35000</v>
      </c>
      <c r="L107" s="73">
        <v>35000</v>
      </c>
      <c r="M107" s="255"/>
      <c r="N107" t="str">
        <f>IF(C107="","",'OPĆI DIO'!$C$1)</f>
        <v>1837 SVEUČILIŠTE U ZAGREBU - GRAĐEVINSKI FAKULTET</v>
      </c>
      <c r="O107" t="str">
        <f t="shared" si="17"/>
        <v>323</v>
      </c>
      <c r="P107" t="str">
        <f t="shared" si="18"/>
        <v>32</v>
      </c>
      <c r="Q107" t="str">
        <f t="shared" si="19"/>
        <v>11</v>
      </c>
      <c r="R107" t="str">
        <f t="shared" si="20"/>
        <v>94</v>
      </c>
      <c r="S107" t="str">
        <f t="shared" si="21"/>
        <v>3</v>
      </c>
      <c r="W107">
        <v>4242</v>
      </c>
      <c r="X107" t="s">
        <v>137</v>
      </c>
      <c r="Z107" s="123" t="str">
        <f t="shared" si="32"/>
        <v>42</v>
      </c>
      <c r="AA107" t="str">
        <f t="shared" si="28"/>
        <v>424</v>
      </c>
      <c r="AC107" t="s">
        <v>1315</v>
      </c>
      <c r="AD107" t="s">
        <v>1316</v>
      </c>
      <c r="AE107" t="s">
        <v>2909</v>
      </c>
      <c r="AF107" t="s">
        <v>2910</v>
      </c>
      <c r="AG107" t="s">
        <v>2919</v>
      </c>
      <c r="AH107" t="s">
        <v>2920</v>
      </c>
    </row>
    <row r="108" spans="1:34" ht="15.75" thickBot="1">
      <c r="A108" s="38" t="str">
        <f>IF(C108="","",VLOOKUP('OPĆI DIO'!$C$1,'OPĆI DIO'!$N$4:$W$137,10,FALSE))</f>
        <v>08006</v>
      </c>
      <c r="B108" s="38" t="str">
        <f>IF(C108="","",VLOOKUP('OPĆI DIO'!$C$1,'OPĆI DIO'!$N$4:$W$137,9,FALSE))</f>
        <v>Sveučilišta i veleučilišta u Republici Hrvatskoj</v>
      </c>
      <c r="C108" s="205">
        <v>11</v>
      </c>
      <c r="D108" s="38" t="str">
        <f t="shared" si="16"/>
        <v>Opći prihodi i primici</v>
      </c>
      <c r="E108" s="205">
        <v>3234</v>
      </c>
      <c r="F108" s="38" t="str">
        <f t="shared" si="29"/>
        <v>Komunalne usluge</v>
      </c>
      <c r="G108" s="207" t="s">
        <v>658</v>
      </c>
      <c r="H108" s="38" t="str">
        <f t="shared" si="30"/>
        <v>PROGRAMSKO FINANCIRANJE JAVNIH VISOKIH UČILIŠTA</v>
      </c>
      <c r="I108" s="38" t="str">
        <f t="shared" si="31"/>
        <v>0942</v>
      </c>
      <c r="J108" s="73">
        <v>55000</v>
      </c>
      <c r="K108" s="73">
        <v>55000</v>
      </c>
      <c r="L108" s="73">
        <v>55000</v>
      </c>
      <c r="M108" s="255"/>
      <c r="N108" t="str">
        <f>IF(C108="","",'OPĆI DIO'!$C$1)</f>
        <v>1837 SVEUČILIŠTE U ZAGREBU - GRAĐEVINSKI FAKULTET</v>
      </c>
      <c r="O108" t="str">
        <f t="shared" si="17"/>
        <v>323</v>
      </c>
      <c r="P108" t="str">
        <f t="shared" si="18"/>
        <v>32</v>
      </c>
      <c r="Q108" t="str">
        <f t="shared" si="19"/>
        <v>11</v>
      </c>
      <c r="R108" t="str">
        <f t="shared" si="20"/>
        <v>94</v>
      </c>
      <c r="S108" t="str">
        <f t="shared" si="21"/>
        <v>3</v>
      </c>
      <c r="W108">
        <v>4244</v>
      </c>
      <c r="X108" t="s">
        <v>169</v>
      </c>
      <c r="Z108" s="123" t="str">
        <f t="shared" si="32"/>
        <v>42</v>
      </c>
      <c r="AA108" t="str">
        <f t="shared" si="28"/>
        <v>424</v>
      </c>
      <c r="AC108" t="s">
        <v>1317</v>
      </c>
      <c r="AD108" t="s">
        <v>1318</v>
      </c>
      <c r="AE108" t="s">
        <v>2909</v>
      </c>
      <c r="AF108" t="s">
        <v>2910</v>
      </c>
      <c r="AG108" t="s">
        <v>2919</v>
      </c>
      <c r="AH108" t="s">
        <v>2920</v>
      </c>
    </row>
    <row r="109" spans="1:34">
      <c r="A109" s="38" t="str">
        <f>IF(C109="","",VLOOKUP('OPĆI DIO'!$C$1,'OPĆI DIO'!$N$4:$W$137,10,FALSE))</f>
        <v>08006</v>
      </c>
      <c r="B109" s="38" t="str">
        <f>IF(C109="","",VLOOKUP('OPĆI DIO'!$C$1,'OPĆI DIO'!$N$4:$W$137,9,FALSE))</f>
        <v>Sveučilišta i veleučilišta u Republici Hrvatskoj</v>
      </c>
      <c r="C109" s="43">
        <v>11</v>
      </c>
      <c r="D109" s="38" t="str">
        <f t="shared" si="16"/>
        <v>Opći prihodi i primici</v>
      </c>
      <c r="E109" s="43">
        <v>3235</v>
      </c>
      <c r="F109" s="38" t="str">
        <f t="shared" si="29"/>
        <v>Zakupnine i najamnine</v>
      </c>
      <c r="G109" s="74" t="s">
        <v>658</v>
      </c>
      <c r="H109" s="38" t="str">
        <f t="shared" si="30"/>
        <v>PROGRAMSKO FINANCIRANJE JAVNIH VISOKIH UČILIŠTA</v>
      </c>
      <c r="I109" s="38" t="str">
        <f t="shared" si="31"/>
        <v>0942</v>
      </c>
      <c r="J109" s="73">
        <v>30000</v>
      </c>
      <c r="K109" s="73">
        <v>30000</v>
      </c>
      <c r="L109" s="73">
        <v>30000</v>
      </c>
      <c r="M109" s="255"/>
      <c r="N109" t="str">
        <f>IF(C109="","",'OPĆI DIO'!$C$1)</f>
        <v>1837 SVEUČILIŠTE U ZAGREBU - GRAĐEVINSKI FAKULTET</v>
      </c>
      <c r="O109" t="str">
        <f t="shared" si="17"/>
        <v>323</v>
      </c>
      <c r="P109" t="str">
        <f t="shared" si="18"/>
        <v>32</v>
      </c>
      <c r="Q109" t="str">
        <f t="shared" si="19"/>
        <v>11</v>
      </c>
      <c r="R109" t="str">
        <f t="shared" si="20"/>
        <v>94</v>
      </c>
      <c r="S109" t="str">
        <f t="shared" si="21"/>
        <v>3</v>
      </c>
      <c r="W109">
        <v>4251</v>
      </c>
      <c r="X109" t="s">
        <v>161</v>
      </c>
      <c r="Z109" s="123" t="str">
        <f t="shared" si="32"/>
        <v>42</v>
      </c>
      <c r="AA109" t="str">
        <f t="shared" si="28"/>
        <v>425</v>
      </c>
      <c r="AC109" t="s">
        <v>1319</v>
      </c>
      <c r="AD109" t="s">
        <v>1320</v>
      </c>
      <c r="AE109" t="s">
        <v>2909</v>
      </c>
      <c r="AF109" t="s">
        <v>2910</v>
      </c>
      <c r="AG109" t="s">
        <v>2917</v>
      </c>
      <c r="AH109" t="s">
        <v>2927</v>
      </c>
    </row>
    <row r="110" spans="1:34">
      <c r="A110" s="38" t="str">
        <f>IF(C110="","",VLOOKUP('OPĆI DIO'!$C$1,'OPĆI DIO'!$N$4:$W$137,10,FALSE))</f>
        <v>08006</v>
      </c>
      <c r="B110" s="38" t="str">
        <f>IF(C110="","",VLOOKUP('OPĆI DIO'!$C$1,'OPĆI DIO'!$N$4:$W$137,9,FALSE))</f>
        <v>Sveučilišta i veleučilišta u Republici Hrvatskoj</v>
      </c>
      <c r="C110" s="43">
        <v>11</v>
      </c>
      <c r="D110" s="38" t="str">
        <f t="shared" si="16"/>
        <v>Opći prihodi i primici</v>
      </c>
      <c r="E110" s="43">
        <v>3237</v>
      </c>
      <c r="F110" s="38" t="str">
        <f t="shared" si="29"/>
        <v>Intelektualne i osobne usluge</v>
      </c>
      <c r="G110" s="208" t="s">
        <v>658</v>
      </c>
      <c r="H110" s="38" t="str">
        <f t="shared" si="30"/>
        <v>PROGRAMSKO FINANCIRANJE JAVNIH VISOKIH UČILIŠTA</v>
      </c>
      <c r="I110" s="38" t="str">
        <f t="shared" si="31"/>
        <v>0942</v>
      </c>
      <c r="J110" s="73">
        <v>50000</v>
      </c>
      <c r="K110" s="73">
        <v>50000</v>
      </c>
      <c r="L110" s="73">
        <v>50000</v>
      </c>
      <c r="M110" s="255"/>
      <c r="N110" t="str">
        <f>IF(C110="","",'OPĆI DIO'!$C$1)</f>
        <v>1837 SVEUČILIŠTE U ZAGREBU - GRAĐEVINSKI FAKULTET</v>
      </c>
      <c r="O110" t="str">
        <f t="shared" si="17"/>
        <v>323</v>
      </c>
      <c r="P110" t="str">
        <f t="shared" si="18"/>
        <v>32</v>
      </c>
      <c r="Q110" t="str">
        <f t="shared" si="19"/>
        <v>11</v>
      </c>
      <c r="R110" t="str">
        <f t="shared" si="20"/>
        <v>94</v>
      </c>
      <c r="S110" t="str">
        <f t="shared" si="21"/>
        <v>3</v>
      </c>
      <c r="W110">
        <v>4252</v>
      </c>
      <c r="X110" t="s">
        <v>162</v>
      </c>
      <c r="Z110" s="123" t="str">
        <f t="shared" si="32"/>
        <v>42</v>
      </c>
      <c r="AA110" t="str">
        <f t="shared" si="28"/>
        <v>425</v>
      </c>
      <c r="AC110" t="s">
        <v>1321</v>
      </c>
      <c r="AD110" t="s">
        <v>1322</v>
      </c>
      <c r="AE110" t="s">
        <v>2909</v>
      </c>
      <c r="AF110" t="s">
        <v>2910</v>
      </c>
      <c r="AG110" t="s">
        <v>2917</v>
      </c>
      <c r="AH110" t="s">
        <v>2925</v>
      </c>
    </row>
    <row r="111" spans="1:34">
      <c r="A111" s="38" t="str">
        <f>IF(C111="","",VLOOKUP('OPĆI DIO'!$C$1,'OPĆI DIO'!$N$4:$W$137,10,FALSE))</f>
        <v>08006</v>
      </c>
      <c r="B111" s="38" t="str">
        <f>IF(C111="","",VLOOKUP('OPĆI DIO'!$C$1,'OPĆI DIO'!$N$4:$W$137,9,FALSE))</f>
        <v>Sveučilišta i veleučilišta u Republici Hrvatskoj</v>
      </c>
      <c r="C111" s="43">
        <v>11</v>
      </c>
      <c r="D111" s="38" t="str">
        <f t="shared" si="16"/>
        <v>Opći prihodi i primici</v>
      </c>
      <c r="E111" s="206">
        <v>3238</v>
      </c>
      <c r="F111" s="38" t="str">
        <f t="shared" si="29"/>
        <v>Računalne usluge</v>
      </c>
      <c r="G111" s="207" t="s">
        <v>658</v>
      </c>
      <c r="H111" s="38" t="str">
        <f t="shared" si="30"/>
        <v>PROGRAMSKO FINANCIRANJE JAVNIH VISOKIH UČILIŠTA</v>
      </c>
      <c r="I111" s="38" t="str">
        <f t="shared" si="31"/>
        <v>0942</v>
      </c>
      <c r="J111" s="73">
        <v>30000</v>
      </c>
      <c r="K111" s="73">
        <v>30000</v>
      </c>
      <c r="L111" s="73">
        <v>30000</v>
      </c>
      <c r="M111" s="255"/>
      <c r="N111" t="str">
        <f>IF(C111="","",'OPĆI DIO'!$C$1)</f>
        <v>1837 SVEUČILIŠTE U ZAGREBU - GRAĐEVINSKI FAKULTET</v>
      </c>
      <c r="O111" t="str">
        <f t="shared" si="17"/>
        <v>323</v>
      </c>
      <c r="P111" t="str">
        <f t="shared" si="18"/>
        <v>32</v>
      </c>
      <c r="Q111" t="str">
        <f t="shared" si="19"/>
        <v>11</v>
      </c>
      <c r="R111" t="str">
        <f t="shared" si="20"/>
        <v>94</v>
      </c>
      <c r="S111" t="str">
        <f t="shared" si="21"/>
        <v>3</v>
      </c>
      <c r="W111">
        <v>4262</v>
      </c>
      <c r="X111" t="s">
        <v>106</v>
      </c>
      <c r="Z111" s="123" t="str">
        <f t="shared" si="32"/>
        <v>42</v>
      </c>
      <c r="AA111" t="str">
        <f t="shared" si="28"/>
        <v>426</v>
      </c>
      <c r="AC111" t="s">
        <v>1323</v>
      </c>
      <c r="AD111" t="s">
        <v>1324</v>
      </c>
      <c r="AE111" t="s">
        <v>2909</v>
      </c>
      <c r="AF111" t="s">
        <v>2910</v>
      </c>
      <c r="AG111" t="s">
        <v>2919</v>
      </c>
      <c r="AH111" t="s">
        <v>2920</v>
      </c>
    </row>
    <row r="112" spans="1:34">
      <c r="A112" s="38" t="str">
        <f>IF(C112="","",VLOOKUP('OPĆI DIO'!$C$1,'OPĆI DIO'!$N$4:$W$137,10,FALSE))</f>
        <v>08006</v>
      </c>
      <c r="B112" s="38" t="str">
        <f>IF(C112="","",VLOOKUP('OPĆI DIO'!$C$1,'OPĆI DIO'!$N$4:$W$137,9,FALSE))</f>
        <v>Sveučilišta i veleučilišta u Republici Hrvatskoj</v>
      </c>
      <c r="C112" s="43">
        <v>11</v>
      </c>
      <c r="D112" s="38" t="str">
        <f t="shared" si="16"/>
        <v>Opći prihodi i primici</v>
      </c>
      <c r="E112" s="43">
        <v>3239</v>
      </c>
      <c r="F112" s="38" t="str">
        <f t="shared" si="29"/>
        <v>Ostale usluge</v>
      </c>
      <c r="G112" s="74" t="s">
        <v>658</v>
      </c>
      <c r="H112" s="38" t="str">
        <f t="shared" si="30"/>
        <v>PROGRAMSKO FINANCIRANJE JAVNIH VISOKIH UČILIŠTA</v>
      </c>
      <c r="I112" s="38" t="str">
        <f t="shared" si="31"/>
        <v>0942</v>
      </c>
      <c r="J112" s="73">
        <v>40000</v>
      </c>
      <c r="K112" s="73">
        <v>40000</v>
      </c>
      <c r="L112" s="73">
        <v>40000</v>
      </c>
      <c r="M112" s="255"/>
      <c r="N112" t="str">
        <f>IF(C112="","",'OPĆI DIO'!$C$1)</f>
        <v>1837 SVEUČILIŠTE U ZAGREBU - GRAĐEVINSKI FAKULTET</v>
      </c>
      <c r="O112" t="str">
        <f t="shared" si="17"/>
        <v>323</v>
      </c>
      <c r="P112" t="str">
        <f t="shared" si="18"/>
        <v>32</v>
      </c>
      <c r="Q112" t="str">
        <f t="shared" si="19"/>
        <v>11</v>
      </c>
      <c r="R112" t="str">
        <f t="shared" si="20"/>
        <v>94</v>
      </c>
      <c r="S112" t="str">
        <f t="shared" si="21"/>
        <v>3</v>
      </c>
      <c r="W112">
        <v>4263</v>
      </c>
      <c r="X112" t="s">
        <v>163</v>
      </c>
      <c r="Z112" s="123" t="str">
        <f t="shared" si="32"/>
        <v>42</v>
      </c>
      <c r="AA112" t="str">
        <f t="shared" si="28"/>
        <v>426</v>
      </c>
      <c r="AC112" t="s">
        <v>1325</v>
      </c>
      <c r="AD112" t="s">
        <v>1326</v>
      </c>
      <c r="AE112" t="s">
        <v>2909</v>
      </c>
      <c r="AF112" t="s">
        <v>2910</v>
      </c>
      <c r="AG112" t="s">
        <v>2917</v>
      </c>
      <c r="AH112" t="s">
        <v>2927</v>
      </c>
    </row>
    <row r="113" spans="1:34">
      <c r="A113" s="38" t="str">
        <f>IF(C113="","",VLOOKUP('OPĆI DIO'!$C$1,'OPĆI DIO'!$N$4:$W$137,10,FALSE))</f>
        <v>08006</v>
      </c>
      <c r="B113" s="38" t="str">
        <f>IF(C113="","",VLOOKUP('OPĆI DIO'!$C$1,'OPĆI DIO'!$N$4:$W$137,9,FALSE))</f>
        <v>Sveučilišta i veleučilišta u Republici Hrvatskoj</v>
      </c>
      <c r="C113" s="43">
        <v>11</v>
      </c>
      <c r="D113" s="38" t="str">
        <f t="shared" si="16"/>
        <v>Opći prihodi i primici</v>
      </c>
      <c r="E113" s="43">
        <v>3294</v>
      </c>
      <c r="F113" s="38" t="str">
        <f t="shared" si="29"/>
        <v>Članarine i norme</v>
      </c>
      <c r="G113" s="74" t="s">
        <v>658</v>
      </c>
      <c r="H113" s="38" t="str">
        <f t="shared" si="30"/>
        <v>PROGRAMSKO FINANCIRANJE JAVNIH VISOKIH UČILIŠTA</v>
      </c>
      <c r="I113" s="38" t="str">
        <f t="shared" si="31"/>
        <v>0942</v>
      </c>
      <c r="J113" s="73">
        <v>10000</v>
      </c>
      <c r="K113" s="73">
        <v>10000</v>
      </c>
      <c r="L113" s="73">
        <v>10000</v>
      </c>
      <c r="M113" s="255"/>
      <c r="N113" t="str">
        <f>IF(C113="","",'OPĆI DIO'!$C$1)</f>
        <v>1837 SVEUČILIŠTE U ZAGREBU - GRAĐEVINSKI FAKULTET</v>
      </c>
      <c r="O113" t="str">
        <f t="shared" si="17"/>
        <v>329</v>
      </c>
      <c r="P113" t="str">
        <f t="shared" si="18"/>
        <v>32</v>
      </c>
      <c r="Q113" t="str">
        <f t="shared" si="19"/>
        <v>11</v>
      </c>
      <c r="R113" t="str">
        <f t="shared" si="20"/>
        <v>94</v>
      </c>
      <c r="S113" t="str">
        <f t="shared" si="21"/>
        <v>3</v>
      </c>
      <c r="W113">
        <v>4264</v>
      </c>
      <c r="X113" t="s">
        <v>118</v>
      </c>
      <c r="Z113" s="123" t="str">
        <f t="shared" si="32"/>
        <v>42</v>
      </c>
      <c r="AA113" t="str">
        <f t="shared" si="28"/>
        <v>426</v>
      </c>
      <c r="AC113" t="s">
        <v>1327</v>
      </c>
      <c r="AD113" t="s">
        <v>1328</v>
      </c>
      <c r="AE113" t="s">
        <v>2909</v>
      </c>
      <c r="AF113" t="s">
        <v>2910</v>
      </c>
      <c r="AG113" t="s">
        <v>2917</v>
      </c>
      <c r="AH113" t="s">
        <v>2927</v>
      </c>
    </row>
    <row r="114" spans="1:34">
      <c r="A114" s="38" t="str">
        <f>IF(C114="","",VLOOKUP('OPĆI DIO'!$C$1,'OPĆI DIO'!$N$4:$W$137,10,FALSE))</f>
        <v>08006</v>
      </c>
      <c r="B114" s="38" t="str">
        <f>IF(C114="","",VLOOKUP('OPĆI DIO'!$C$1,'OPĆI DIO'!$N$4:$W$137,9,FALSE))</f>
        <v>Sveučilišta i veleučilišta u Republici Hrvatskoj</v>
      </c>
      <c r="C114" s="43">
        <v>11</v>
      </c>
      <c r="D114" s="38" t="str">
        <f t="shared" si="16"/>
        <v>Opći prihodi i primici</v>
      </c>
      <c r="E114" s="43">
        <v>3295</v>
      </c>
      <c r="F114" s="38" t="str">
        <f t="shared" si="29"/>
        <v>Pristojbe i naknade</v>
      </c>
      <c r="G114" s="74" t="s">
        <v>658</v>
      </c>
      <c r="H114" s="38" t="str">
        <f t="shared" si="30"/>
        <v>PROGRAMSKO FINANCIRANJE JAVNIH VISOKIH UČILIŠTA</v>
      </c>
      <c r="I114" s="38" t="str">
        <f t="shared" si="31"/>
        <v>0942</v>
      </c>
      <c r="J114" s="73">
        <v>10000</v>
      </c>
      <c r="K114" s="73">
        <v>10000</v>
      </c>
      <c r="L114" s="73">
        <v>10000</v>
      </c>
      <c r="M114" s="255"/>
      <c r="N114" t="str">
        <f>IF(C114="","",'OPĆI DIO'!$C$1)</f>
        <v>1837 SVEUČILIŠTE U ZAGREBU - GRAĐEVINSKI FAKULTET</v>
      </c>
      <c r="O114" t="str">
        <f t="shared" si="17"/>
        <v>329</v>
      </c>
      <c r="P114" t="str">
        <f t="shared" si="18"/>
        <v>32</v>
      </c>
      <c r="Q114" t="str">
        <f t="shared" si="19"/>
        <v>11</v>
      </c>
      <c r="R114" t="str">
        <f t="shared" si="20"/>
        <v>94</v>
      </c>
      <c r="S114" t="str">
        <f t="shared" si="21"/>
        <v>3</v>
      </c>
      <c r="W114">
        <v>4312</v>
      </c>
      <c r="X114" t="s">
        <v>120</v>
      </c>
      <c r="Z114" s="123" t="str">
        <f t="shared" si="32"/>
        <v>43</v>
      </c>
      <c r="AA114" t="str">
        <f t="shared" si="28"/>
        <v>431</v>
      </c>
      <c r="AC114" t="s">
        <v>1329</v>
      </c>
      <c r="AD114" t="s">
        <v>1330</v>
      </c>
      <c r="AE114" t="s">
        <v>2909</v>
      </c>
      <c r="AF114" t="s">
        <v>2910</v>
      </c>
      <c r="AG114" t="s">
        <v>2917</v>
      </c>
      <c r="AH114" t="s">
        <v>2927</v>
      </c>
    </row>
    <row r="115" spans="1:34">
      <c r="A115" s="38" t="str">
        <f>IF(C115="","",VLOOKUP('OPĆI DIO'!$C$1,'OPĆI DIO'!$N$4:$W$137,10,FALSE))</f>
        <v>08006</v>
      </c>
      <c r="B115" s="38" t="str">
        <f>IF(C115="","",VLOOKUP('OPĆI DIO'!$C$1,'OPĆI DIO'!$N$4:$W$137,9,FALSE))</f>
        <v>Sveučilišta i veleučilišta u Republici Hrvatskoj</v>
      </c>
      <c r="C115" s="43">
        <v>11</v>
      </c>
      <c r="D115" s="38" t="str">
        <f t="shared" si="16"/>
        <v>Opći prihodi i primici</v>
      </c>
      <c r="E115" s="43">
        <v>3299</v>
      </c>
      <c r="F115" s="38" t="str">
        <f t="shared" si="29"/>
        <v>Ostali nespomenuti rashodi poslovanja</v>
      </c>
      <c r="G115" s="74" t="s">
        <v>658</v>
      </c>
      <c r="H115" s="38" t="str">
        <f t="shared" si="30"/>
        <v>PROGRAMSKO FINANCIRANJE JAVNIH VISOKIH UČILIŠTA</v>
      </c>
      <c r="I115" s="38" t="str">
        <f t="shared" si="31"/>
        <v>0942</v>
      </c>
      <c r="J115" s="73">
        <v>10000</v>
      </c>
      <c r="K115" s="73">
        <v>10000</v>
      </c>
      <c r="L115" s="73">
        <v>10000</v>
      </c>
      <c r="M115" s="255"/>
      <c r="N115" t="str">
        <f>IF(C115="","",'OPĆI DIO'!$C$1)</f>
        <v>1837 SVEUČILIŠTE U ZAGREBU - GRAĐEVINSKI FAKULTET</v>
      </c>
      <c r="O115" t="str">
        <f t="shared" si="17"/>
        <v>329</v>
      </c>
      <c r="P115" t="str">
        <f t="shared" si="18"/>
        <v>32</v>
      </c>
      <c r="Q115" t="str">
        <f t="shared" si="19"/>
        <v>11</v>
      </c>
      <c r="R115" t="str">
        <f t="shared" si="20"/>
        <v>94</v>
      </c>
      <c r="S115" t="str">
        <f t="shared" si="21"/>
        <v>3</v>
      </c>
      <c r="W115">
        <v>4411</v>
      </c>
      <c r="X115" t="s">
        <v>164</v>
      </c>
      <c r="Z115" s="123" t="str">
        <f t="shared" si="32"/>
        <v>44</v>
      </c>
      <c r="AA115" t="str">
        <f t="shared" si="28"/>
        <v>441</v>
      </c>
      <c r="AC115" t="s">
        <v>1335</v>
      </c>
      <c r="AD115" t="s">
        <v>1336</v>
      </c>
      <c r="AE115" t="s">
        <v>2899</v>
      </c>
      <c r="AF115" t="s">
        <v>2900</v>
      </c>
      <c r="AG115" t="s">
        <v>2917</v>
      </c>
      <c r="AH115" t="s">
        <v>2927</v>
      </c>
    </row>
    <row r="116" spans="1:34">
      <c r="A116" s="38" t="str">
        <f>IF(C116="","",VLOOKUP('OPĆI DIO'!$C$1,'OPĆI DIO'!$N$4:$W$137,10,FALSE))</f>
        <v>08006</v>
      </c>
      <c r="B116" s="38" t="str">
        <f>IF(C116="","",VLOOKUP('OPĆI DIO'!$C$1,'OPĆI DIO'!$N$4:$W$137,9,FALSE))</f>
        <v>Sveučilišta i veleučilišta u Republici Hrvatskoj</v>
      </c>
      <c r="C116" s="43">
        <v>11</v>
      </c>
      <c r="D116" s="38" t="str">
        <f t="shared" si="16"/>
        <v>Opći prihodi i primici</v>
      </c>
      <c r="E116" s="43">
        <v>4511</v>
      </c>
      <c r="F116" s="38" t="str">
        <f t="shared" si="29"/>
        <v>Dodatna ulaganja na građevinskim objektima</v>
      </c>
      <c r="G116" s="74" t="s">
        <v>1454</v>
      </c>
      <c r="H116" s="38" t="str">
        <f t="shared" si="30"/>
        <v>OBNOVA INFRASTRUKTURE I OPREME U PODRUČJU OBRAZOVANJA OŠTEĆENE POTRESOM</v>
      </c>
      <c r="I116" s="38" t="str">
        <f t="shared" si="31"/>
        <v>0942</v>
      </c>
      <c r="J116" s="73">
        <v>12532169</v>
      </c>
      <c r="K116" s="73"/>
      <c r="L116" s="73"/>
      <c r="M116" s="255"/>
      <c r="N116" t="str">
        <f>IF(C116="","",'OPĆI DIO'!$C$1)</f>
        <v>1837 SVEUČILIŠTE U ZAGREBU - GRAĐEVINSKI FAKULTET</v>
      </c>
      <c r="O116" t="str">
        <f t="shared" si="17"/>
        <v>451</v>
      </c>
      <c r="P116" t="str">
        <f t="shared" si="18"/>
        <v>45</v>
      </c>
      <c r="Q116" t="str">
        <f t="shared" si="19"/>
        <v>11</v>
      </c>
      <c r="R116" t="str">
        <f t="shared" si="20"/>
        <v>94</v>
      </c>
      <c r="S116" t="str">
        <f t="shared" si="21"/>
        <v>4</v>
      </c>
      <c r="W116">
        <v>4511</v>
      </c>
      <c r="X116" t="s">
        <v>119</v>
      </c>
      <c r="Z116" s="123" t="str">
        <f t="shared" si="32"/>
        <v>45</v>
      </c>
      <c r="AA116" t="str">
        <f t="shared" si="28"/>
        <v>451</v>
      </c>
      <c r="AC116" t="s">
        <v>1337</v>
      </c>
      <c r="AD116" t="s">
        <v>1338</v>
      </c>
      <c r="AE116" t="s">
        <v>2909</v>
      </c>
      <c r="AF116" t="s">
        <v>2910</v>
      </c>
      <c r="AG116" t="s">
        <v>2917</v>
      </c>
      <c r="AH116" t="s">
        <v>2927</v>
      </c>
    </row>
    <row r="117" spans="1:34">
      <c r="A117" s="38" t="str">
        <f>IF(C117="","",VLOOKUP('OPĆI DIO'!$C$1,'OPĆI DIO'!$N$4:$W$137,10,FALSE))</f>
        <v>08006</v>
      </c>
      <c r="B117" s="38" t="str">
        <f>IF(C117="","",VLOOKUP('OPĆI DIO'!$C$1,'OPĆI DIO'!$N$4:$W$137,9,FALSE))</f>
        <v>Sveučilišta i veleučilišta u Republici Hrvatskoj</v>
      </c>
      <c r="C117" s="43">
        <v>815</v>
      </c>
      <c r="D117" s="38" t="str">
        <f t="shared" si="16"/>
        <v>Namjenski primitak - NPOO</v>
      </c>
      <c r="E117" s="43">
        <v>4511</v>
      </c>
      <c r="F117" s="38" t="str">
        <f t="shared" si="29"/>
        <v>Dodatna ulaganja na građevinskim objektima</v>
      </c>
      <c r="G117" s="74" t="s">
        <v>1455</v>
      </c>
      <c r="H117" s="38" t="str">
        <f t="shared" si="30"/>
        <v>OBNOVA ZGRADA OŠTEĆENIH U POTRESU S ENERGETSKOM OBNOVOM - NPOO (C6.1.R1-I2)</v>
      </c>
      <c r="I117" s="38" t="str">
        <f t="shared" si="31"/>
        <v>0942</v>
      </c>
      <c r="J117" s="73">
        <v>1665445</v>
      </c>
      <c r="K117" s="73"/>
      <c r="L117" s="73"/>
      <c r="M117" s="255"/>
      <c r="N117" t="str">
        <f>IF(C117="","",'OPĆI DIO'!$C$1)</f>
        <v>1837 SVEUČILIŠTE U ZAGREBU - GRAĐEVINSKI FAKULTET</v>
      </c>
      <c r="O117" t="str">
        <f t="shared" si="17"/>
        <v>451</v>
      </c>
      <c r="P117" t="str">
        <f t="shared" si="18"/>
        <v>45</v>
      </c>
      <c r="Q117" t="str">
        <f t="shared" si="19"/>
        <v>815</v>
      </c>
      <c r="R117" t="str">
        <f t="shared" si="20"/>
        <v>94</v>
      </c>
      <c r="S117" t="str">
        <f t="shared" si="21"/>
        <v>4</v>
      </c>
      <c r="W117">
        <v>4521</v>
      </c>
      <c r="X117" t="s">
        <v>138</v>
      </c>
      <c r="Z117" s="123" t="str">
        <f t="shared" si="32"/>
        <v>45</v>
      </c>
      <c r="AA117" t="str">
        <f t="shared" si="28"/>
        <v>452</v>
      </c>
      <c r="AC117" t="s">
        <v>1340</v>
      </c>
      <c r="AD117" t="s">
        <v>1341</v>
      </c>
      <c r="AE117" t="s">
        <v>2899</v>
      </c>
      <c r="AF117" t="s">
        <v>2900</v>
      </c>
      <c r="AG117" t="s">
        <v>2917</v>
      </c>
      <c r="AH117" t="s">
        <v>2927</v>
      </c>
    </row>
    <row r="118" spans="1:34">
      <c r="A118" s="38" t="str">
        <f>IF(C118="","",VLOOKUP('OPĆI DIO'!$C$1,'OPĆI DIO'!$N$4:$W$137,10,FALSE))</f>
        <v>08006</v>
      </c>
      <c r="B118" s="38" t="str">
        <f>IF(C118="","",VLOOKUP('OPĆI DIO'!$C$1,'OPĆI DIO'!$N$4:$W$137,9,FALSE))</f>
        <v>Sveučilišta i veleučilišta u Republici Hrvatskoj</v>
      </c>
      <c r="C118" s="43">
        <v>581</v>
      </c>
      <c r="D118" s="38" t="str">
        <f t="shared" si="16"/>
        <v>Mehanizam za oporavak i otpornost</v>
      </c>
      <c r="E118" s="43">
        <v>3299</v>
      </c>
      <c r="F118" s="38" t="str">
        <f t="shared" si="29"/>
        <v>Ostali nespomenuti rashodi poslovanja</v>
      </c>
      <c r="G118" s="74" t="s">
        <v>4423</v>
      </c>
      <c r="H118" s="38" t="str">
        <f t="shared" si="30"/>
        <v>POBOLJŠANJE UČINKOVITOSTI JAVNIH ULAGANJA NA PODRUČJU ISTRAŽIVANJA, RAZVOJA I INOVACIJA - NPOO (C3.2.R3)</v>
      </c>
      <c r="I118" s="38" t="str">
        <f t="shared" si="31"/>
        <v>0942</v>
      </c>
      <c r="J118" s="73">
        <v>530820</v>
      </c>
      <c r="K118" s="73">
        <v>501196</v>
      </c>
      <c r="L118" s="73"/>
      <c r="M118" s="255"/>
      <c r="N118" t="str">
        <f>IF(C118="","",'OPĆI DIO'!$C$1)</f>
        <v>1837 SVEUČILIŠTE U ZAGREBU - GRAĐEVINSKI FAKULTET</v>
      </c>
      <c r="O118" t="str">
        <f t="shared" si="17"/>
        <v>329</v>
      </c>
      <c r="P118" t="str">
        <f t="shared" si="18"/>
        <v>32</v>
      </c>
      <c r="Q118" t="str">
        <f t="shared" si="19"/>
        <v>581</v>
      </c>
      <c r="R118" t="str">
        <f t="shared" si="20"/>
        <v>94</v>
      </c>
      <c r="S118" t="str">
        <f t="shared" si="21"/>
        <v>3</v>
      </c>
      <c r="W118">
        <v>4531</v>
      </c>
      <c r="X118" t="s">
        <v>181</v>
      </c>
      <c r="Z118" s="123" t="str">
        <f t="shared" si="32"/>
        <v>45</v>
      </c>
      <c r="AA118" t="str">
        <f t="shared" si="28"/>
        <v>453</v>
      </c>
      <c r="AC118" t="s">
        <v>1361</v>
      </c>
      <c r="AD118" t="s">
        <v>1362</v>
      </c>
      <c r="AE118" t="s">
        <v>2895</v>
      </c>
      <c r="AF118" t="s">
        <v>2896</v>
      </c>
      <c r="AG118" t="s">
        <v>2919</v>
      </c>
      <c r="AH118" t="s">
        <v>2920</v>
      </c>
    </row>
    <row r="119" spans="1:34">
      <c r="A119" s="38" t="str">
        <f>IF(C119="","",VLOOKUP('OPĆI DIO'!$C$1,'OPĆI DIO'!$N$4:$W$137,10,FALSE))</f>
        <v>08006</v>
      </c>
      <c r="B119" s="38" t="str">
        <f>IF(C119="","",VLOOKUP('OPĆI DIO'!$C$1,'OPĆI DIO'!$N$4:$W$137,9,FALSE))</f>
        <v>Sveučilišta i veleučilišta u Republici Hrvatskoj</v>
      </c>
      <c r="C119" s="43">
        <v>581</v>
      </c>
      <c r="D119" s="38" t="str">
        <f t="shared" si="16"/>
        <v>Mehanizam za oporavak i otpornost</v>
      </c>
      <c r="E119" s="43">
        <v>3299</v>
      </c>
      <c r="F119" s="38" t="str">
        <f t="shared" si="29"/>
        <v>Ostali nespomenuti rashodi poslovanja</v>
      </c>
      <c r="G119" s="74" t="s">
        <v>4424</v>
      </c>
      <c r="H119" s="38" t="str">
        <f t="shared" si="30"/>
        <v>STVARANJE OKVIRA ZA PRIVLAČENJE STUDENATA I ISTRAŽIVAČA NA STEM I ICT PODRUČJIMA - NPOO (C3.2.R2)</v>
      </c>
      <c r="I119" s="38" t="str">
        <f t="shared" si="31"/>
        <v>0942</v>
      </c>
      <c r="J119" s="73">
        <v>308061</v>
      </c>
      <c r="K119" s="73">
        <v>205374</v>
      </c>
      <c r="L119" s="73"/>
      <c r="M119" s="255"/>
      <c r="N119" t="str">
        <f>IF(C119="","",'OPĆI DIO'!$C$1)</f>
        <v>1837 SVEUČILIŠTE U ZAGREBU - GRAĐEVINSKI FAKULTET</v>
      </c>
      <c r="O119" t="str">
        <f t="shared" si="17"/>
        <v>329</v>
      </c>
      <c r="P119" t="str">
        <f t="shared" si="18"/>
        <v>32</v>
      </c>
      <c r="Q119" t="str">
        <f t="shared" si="19"/>
        <v>581</v>
      </c>
      <c r="R119" t="str">
        <f t="shared" si="20"/>
        <v>94</v>
      </c>
      <c r="S119" t="str">
        <f t="shared" si="21"/>
        <v>3</v>
      </c>
      <c r="W119">
        <v>4541</v>
      </c>
      <c r="X119" t="s">
        <v>133</v>
      </c>
      <c r="Z119" s="123" t="str">
        <f t="shared" si="32"/>
        <v>45</v>
      </c>
      <c r="AA119" t="str">
        <f t="shared" si="28"/>
        <v>454</v>
      </c>
      <c r="AC119" t="s">
        <v>1363</v>
      </c>
      <c r="AD119" t="s">
        <v>1364</v>
      </c>
      <c r="AE119" t="s">
        <v>2899</v>
      </c>
      <c r="AF119" t="s">
        <v>2900</v>
      </c>
      <c r="AG119" t="s">
        <v>2917</v>
      </c>
      <c r="AH119" t="s">
        <v>2924</v>
      </c>
    </row>
    <row r="120" spans="1:34">
      <c r="A120" s="38" t="str">
        <f>IF(C120="","",VLOOKUP('OPĆI DIO'!$C$1,'OPĆI DIO'!$N$4:$W$137,10,FALSE))</f>
        <v/>
      </c>
      <c r="B120" s="38" t="str">
        <f>IF(C120="","",VLOOKUP('OPĆI DIO'!$C$1,'OPĆI DIO'!$N$4:$W$137,9,FALSE))</f>
        <v/>
      </c>
      <c r="C120" s="43"/>
      <c r="D120" s="38" t="str">
        <f t="shared" si="16"/>
        <v/>
      </c>
      <c r="E120" s="43"/>
      <c r="F120" s="38" t="str">
        <f t="shared" si="29"/>
        <v/>
      </c>
      <c r="G120" s="74"/>
      <c r="H120" s="38" t="str">
        <f t="shared" si="30"/>
        <v/>
      </c>
      <c r="I120" s="38" t="str">
        <f t="shared" si="31"/>
        <v/>
      </c>
      <c r="J120" s="73"/>
      <c r="K120" s="73"/>
      <c r="L120" s="73"/>
      <c r="M120" s="255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189</v>
      </c>
      <c r="Z120" s="123" t="str">
        <f t="shared" si="32"/>
        <v>51</v>
      </c>
      <c r="AA120" t="str">
        <f t="shared" si="28"/>
        <v>512</v>
      </c>
      <c r="AC120" t="s">
        <v>1365</v>
      </c>
      <c r="AD120" t="s">
        <v>1366</v>
      </c>
      <c r="AE120" t="s">
        <v>2899</v>
      </c>
      <c r="AF120" t="s">
        <v>2900</v>
      </c>
      <c r="AG120" t="s">
        <v>2917</v>
      </c>
      <c r="AH120" t="s">
        <v>2927</v>
      </c>
    </row>
    <row r="121" spans="1:34">
      <c r="A121" s="38" t="str">
        <f>IF(C121="","",VLOOKUP('OPĆI DIO'!$C$1,'OPĆI DIO'!$N$4:$W$137,10,FALSE))</f>
        <v/>
      </c>
      <c r="B121" s="38" t="str">
        <f>IF(C121="","",VLOOKUP('OPĆI DIO'!$C$1,'OPĆI DIO'!$N$4:$W$137,9,FALSE))</f>
        <v/>
      </c>
      <c r="C121" s="43"/>
      <c r="D121" s="38" t="str">
        <f t="shared" si="16"/>
        <v/>
      </c>
      <c r="E121" s="43"/>
      <c r="F121" s="38" t="str">
        <f t="shared" si="29"/>
        <v/>
      </c>
      <c r="G121" s="74"/>
      <c r="H121" s="38" t="str">
        <f t="shared" si="30"/>
        <v/>
      </c>
      <c r="I121" s="38" t="str">
        <f t="shared" si="31"/>
        <v/>
      </c>
      <c r="J121" s="73"/>
      <c r="K121" s="73"/>
      <c r="L121" s="73"/>
      <c r="M121" s="255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5443</v>
      </c>
      <c r="X121" t="s">
        <v>165</v>
      </c>
      <c r="Z121" s="123" t="str">
        <f t="shared" si="32"/>
        <v>54</v>
      </c>
      <c r="AA121" t="str">
        <f t="shared" si="28"/>
        <v>544</v>
      </c>
      <c r="AC121" t="s">
        <v>1367</v>
      </c>
      <c r="AD121" t="s">
        <v>1368</v>
      </c>
      <c r="AE121" t="s">
        <v>2899</v>
      </c>
      <c r="AF121" t="s">
        <v>2900</v>
      </c>
      <c r="AG121" t="s">
        <v>2917</v>
      </c>
      <c r="AH121" t="s">
        <v>2927</v>
      </c>
    </row>
    <row r="122" spans="1:34">
      <c r="A122" s="38" t="str">
        <f>IF(C122="","",VLOOKUP('OPĆI DIO'!$C$1,'OPĆI DIO'!$N$4:$W$137,10,FALSE))</f>
        <v/>
      </c>
      <c r="B122" s="38" t="str">
        <f>IF(C122="","",VLOOKUP('OPĆI DIO'!$C$1,'OPĆI DIO'!$N$4:$W$137,9,FALSE))</f>
        <v/>
      </c>
      <c r="C122" s="43"/>
      <c r="D122" s="38" t="str">
        <f t="shared" si="16"/>
        <v/>
      </c>
      <c r="E122" s="43"/>
      <c r="F122" s="38" t="str">
        <f t="shared" si="29"/>
        <v/>
      </c>
      <c r="G122" s="74"/>
      <c r="H122" s="38" t="str">
        <f t="shared" si="30"/>
        <v/>
      </c>
      <c r="I122" s="38" t="str">
        <f t="shared" si="31"/>
        <v/>
      </c>
      <c r="J122" s="73"/>
      <c r="K122" s="73"/>
      <c r="L122" s="73"/>
      <c r="M122" s="255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5121</v>
      </c>
      <c r="X122" t="s">
        <v>625</v>
      </c>
      <c r="Z122" s="123" t="str">
        <f t="shared" si="32"/>
        <v>51</v>
      </c>
      <c r="AA122" t="str">
        <f t="shared" ref="AA122:AA131" si="33">LEFT(W122,3)</f>
        <v>512</v>
      </c>
      <c r="AC122" t="s">
        <v>1369</v>
      </c>
      <c r="AD122" t="s">
        <v>4412</v>
      </c>
      <c r="AE122" t="s">
        <v>2899</v>
      </c>
      <c r="AF122" t="s">
        <v>2900</v>
      </c>
      <c r="AG122" t="s">
        <v>2919</v>
      </c>
      <c r="AH122" t="s">
        <v>2920</v>
      </c>
    </row>
    <row r="123" spans="1:34">
      <c r="A123" s="38" t="str">
        <f>IF(C123="","",VLOOKUP('OPĆI DIO'!$C$1,'OPĆI DIO'!$N$4:$W$137,10,FALSE))</f>
        <v/>
      </c>
      <c r="B123" s="38" t="str">
        <f>IF(C123="","",VLOOKUP('OPĆI DIO'!$C$1,'OPĆI DIO'!$N$4:$W$137,9,FALSE))</f>
        <v/>
      </c>
      <c r="C123" s="43"/>
      <c r="D123" s="38" t="str">
        <f t="shared" si="16"/>
        <v/>
      </c>
      <c r="E123" s="43"/>
      <c r="F123" s="38" t="str">
        <f t="shared" si="29"/>
        <v/>
      </c>
      <c r="G123" s="74"/>
      <c r="H123" s="38" t="str">
        <f t="shared" si="30"/>
        <v/>
      </c>
      <c r="I123" s="38" t="str">
        <f t="shared" si="31"/>
        <v/>
      </c>
      <c r="J123" s="73"/>
      <c r="K123" s="73"/>
      <c r="L123" s="73"/>
      <c r="M123" s="255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5122</v>
      </c>
      <c r="X123" t="s">
        <v>626</v>
      </c>
      <c r="Z123" s="123" t="str">
        <f t="shared" si="32"/>
        <v>51</v>
      </c>
      <c r="AA123" t="str">
        <f t="shared" si="33"/>
        <v>512</v>
      </c>
      <c r="AC123" t="s">
        <v>1370</v>
      </c>
      <c r="AD123" t="s">
        <v>1371</v>
      </c>
      <c r="AE123" t="s">
        <v>2899</v>
      </c>
      <c r="AF123" t="s">
        <v>2900</v>
      </c>
      <c r="AG123" t="s">
        <v>2917</v>
      </c>
      <c r="AH123" t="s">
        <v>2924</v>
      </c>
    </row>
    <row r="124" spans="1:34">
      <c r="A124" s="38" t="str">
        <f>IF(C124="","",VLOOKUP('OPĆI DIO'!$C$1,'OPĆI DIO'!$N$4:$W$137,10,FALSE))</f>
        <v/>
      </c>
      <c r="B124" s="38" t="str">
        <f>IF(C124="","",VLOOKUP('OPĆI DIO'!$C$1,'OPĆI DIO'!$N$4:$W$137,9,FALSE))</f>
        <v/>
      </c>
      <c r="C124" s="43"/>
      <c r="D124" s="38" t="str">
        <f t="shared" si="16"/>
        <v/>
      </c>
      <c r="E124" s="43"/>
      <c r="F124" s="38" t="str">
        <f t="shared" si="29"/>
        <v/>
      </c>
      <c r="G124" s="74"/>
      <c r="H124" s="38" t="str">
        <f t="shared" si="30"/>
        <v/>
      </c>
      <c r="I124" s="38" t="str">
        <f t="shared" si="31"/>
        <v/>
      </c>
      <c r="J124" s="73"/>
      <c r="K124" s="73"/>
      <c r="L124" s="73"/>
      <c r="M124" s="255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5141</v>
      </c>
      <c r="X124" t="s">
        <v>627</v>
      </c>
      <c r="Z124" s="123" t="str">
        <f t="shared" si="32"/>
        <v>51</v>
      </c>
      <c r="AA124" t="str">
        <f t="shared" si="33"/>
        <v>514</v>
      </c>
      <c r="AC124" t="s">
        <v>1127</v>
      </c>
      <c r="AD124" t="s">
        <v>1128</v>
      </c>
      <c r="AE124" t="s">
        <v>2899</v>
      </c>
      <c r="AF124" t="s">
        <v>2900</v>
      </c>
      <c r="AG124" t="s">
        <v>2917</v>
      </c>
      <c r="AH124" t="s">
        <v>2928</v>
      </c>
    </row>
    <row r="125" spans="1:34">
      <c r="A125" s="38" t="str">
        <f>IF(C125="","",VLOOKUP('OPĆI DIO'!$C$1,'OPĆI DIO'!$N$4:$W$137,10,FALSE))</f>
        <v/>
      </c>
      <c r="B125" s="38" t="str">
        <f>IF(C125="","",VLOOKUP('OPĆI DIO'!$C$1,'OPĆI DIO'!$N$4:$W$137,9,FALSE))</f>
        <v/>
      </c>
      <c r="C125" s="43"/>
      <c r="D125" s="38" t="str">
        <f t="shared" si="16"/>
        <v/>
      </c>
      <c r="E125" s="43"/>
      <c r="F125" s="38" t="str">
        <f t="shared" si="29"/>
        <v/>
      </c>
      <c r="G125" s="74"/>
      <c r="H125" s="38" t="str">
        <f t="shared" si="30"/>
        <v/>
      </c>
      <c r="I125" s="38" t="str">
        <f t="shared" si="31"/>
        <v/>
      </c>
      <c r="J125" s="73"/>
      <c r="K125" s="73"/>
      <c r="L125" s="73"/>
      <c r="M125" s="255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5183</v>
      </c>
      <c r="X125" t="s">
        <v>629</v>
      </c>
      <c r="Z125" s="123" t="str">
        <f t="shared" si="32"/>
        <v>51</v>
      </c>
      <c r="AA125" t="str">
        <f t="shared" si="33"/>
        <v>518</v>
      </c>
      <c r="AC125" t="s">
        <v>4413</v>
      </c>
      <c r="AD125" t="s">
        <v>4414</v>
      </c>
      <c r="AE125" t="s">
        <v>2899</v>
      </c>
      <c r="AF125" t="s">
        <v>2900</v>
      </c>
      <c r="AG125" t="s">
        <v>2917</v>
      </c>
      <c r="AH125" t="s">
        <v>2926</v>
      </c>
    </row>
    <row r="126" spans="1:34">
      <c r="A126" s="38" t="str">
        <f>IF(C126="","",VLOOKUP('OPĆI DIO'!$C$1,'OPĆI DIO'!$N$4:$W$137,10,FALSE))</f>
        <v/>
      </c>
      <c r="B126" s="38" t="str">
        <f>IF(C126="","",VLOOKUP('OPĆI DIO'!$C$1,'OPĆI DIO'!$N$4:$W$137,9,FALSE))</f>
        <v/>
      </c>
      <c r="C126" s="43"/>
      <c r="D126" s="38" t="str">
        <f t="shared" si="16"/>
        <v/>
      </c>
      <c r="E126" s="43"/>
      <c r="F126" s="38" t="str">
        <f t="shared" si="29"/>
        <v/>
      </c>
      <c r="G126" s="74"/>
      <c r="H126" s="38" t="str">
        <f t="shared" si="30"/>
        <v/>
      </c>
      <c r="I126" s="38" t="str">
        <f t="shared" si="31"/>
        <v/>
      </c>
      <c r="J126" s="73"/>
      <c r="K126" s="73"/>
      <c r="L126" s="73"/>
      <c r="M126" s="255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5422</v>
      </c>
      <c r="X126" t="s">
        <v>630</v>
      </c>
      <c r="Z126" s="123" t="str">
        <f t="shared" si="32"/>
        <v>54</v>
      </c>
      <c r="AA126" t="str">
        <f t="shared" si="33"/>
        <v>542</v>
      </c>
      <c r="AC126" t="s">
        <v>1287</v>
      </c>
      <c r="AD126" t="s">
        <v>1288</v>
      </c>
      <c r="AE126" t="s">
        <v>2893</v>
      </c>
      <c r="AF126" t="s">
        <v>2894</v>
      </c>
      <c r="AG126" t="s">
        <v>2917</v>
      </c>
      <c r="AH126" t="s">
        <v>2924</v>
      </c>
    </row>
    <row r="127" spans="1:34">
      <c r="A127" s="38" t="str">
        <f>IF(C127="","",VLOOKUP('OPĆI DIO'!$C$1,'OPĆI DIO'!$N$4:$W$137,10,FALSE))</f>
        <v/>
      </c>
      <c r="B127" s="38" t="str">
        <f>IF(C127="","",VLOOKUP('OPĆI DIO'!$C$1,'OPĆI DIO'!$N$4:$W$137,9,FALSE))</f>
        <v/>
      </c>
      <c r="C127" s="43"/>
      <c r="D127" s="38" t="str">
        <f t="shared" si="16"/>
        <v/>
      </c>
      <c r="E127" s="43"/>
      <c r="F127" s="38" t="str">
        <f t="shared" si="29"/>
        <v/>
      </c>
      <c r="G127" s="74"/>
      <c r="H127" s="38" t="str">
        <f t="shared" si="30"/>
        <v/>
      </c>
      <c r="I127" s="38" t="str">
        <f t="shared" si="31"/>
        <v/>
      </c>
      <c r="J127" s="73"/>
      <c r="K127" s="73"/>
      <c r="L127" s="73"/>
      <c r="M127" s="255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5431</v>
      </c>
      <c r="X127" t="s">
        <v>254</v>
      </c>
      <c r="Z127" s="123" t="str">
        <f t="shared" si="32"/>
        <v>54</v>
      </c>
      <c r="AA127" t="str">
        <f t="shared" si="33"/>
        <v>543</v>
      </c>
      <c r="AC127" t="s">
        <v>1293</v>
      </c>
      <c r="AD127" t="s">
        <v>1294</v>
      </c>
      <c r="AE127" t="s">
        <v>2893</v>
      </c>
      <c r="AF127" t="s">
        <v>2894</v>
      </c>
      <c r="AG127" t="s">
        <v>2919</v>
      </c>
      <c r="AH127" t="s">
        <v>2920</v>
      </c>
    </row>
    <row r="128" spans="1:34">
      <c r="A128" s="38" t="str">
        <f>IF(C128="","",VLOOKUP('OPĆI DIO'!$C$1,'OPĆI DIO'!$N$4:$W$137,10,FALSE))</f>
        <v/>
      </c>
      <c r="B128" s="38" t="str">
        <f>IF(C128="","",VLOOKUP('OPĆI DIO'!$C$1,'OPĆI DIO'!$N$4:$W$137,9,FALSE))</f>
        <v/>
      </c>
      <c r="C128" s="43"/>
      <c r="D128" s="38" t="str">
        <f t="shared" si="16"/>
        <v/>
      </c>
      <c r="E128" s="43"/>
      <c r="F128" s="38" t="str">
        <f t="shared" si="29"/>
        <v/>
      </c>
      <c r="G128" s="74"/>
      <c r="H128" s="38" t="str">
        <f t="shared" si="30"/>
        <v/>
      </c>
      <c r="I128" s="38" t="str">
        <f t="shared" si="31"/>
        <v/>
      </c>
      <c r="J128" s="73"/>
      <c r="K128" s="73"/>
      <c r="L128" s="73"/>
      <c r="M128" s="255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5443</v>
      </c>
      <c r="X128" t="s">
        <v>631</v>
      </c>
      <c r="Z128" s="123" t="str">
        <f t="shared" si="32"/>
        <v>54</v>
      </c>
      <c r="AA128" t="str">
        <f t="shared" si="33"/>
        <v>544</v>
      </c>
      <c r="AC128" t="s">
        <v>1331</v>
      </c>
      <c r="AD128" t="s">
        <v>1332</v>
      </c>
      <c r="AE128" t="s">
        <v>2899</v>
      </c>
      <c r="AF128" t="s">
        <v>2900</v>
      </c>
      <c r="AG128" t="s">
        <v>2917</v>
      </c>
      <c r="AH128" t="s">
        <v>2927</v>
      </c>
    </row>
    <row r="129" spans="1:34">
      <c r="A129" s="38" t="str">
        <f>IF(C129="","",VLOOKUP('OPĆI DIO'!$C$1,'OPĆI DIO'!$N$4:$W$137,10,FALSE))</f>
        <v/>
      </c>
      <c r="B129" s="38" t="str">
        <f>IF(C129="","",VLOOKUP('OPĆI DIO'!$C$1,'OPĆI DIO'!$N$4:$W$137,9,FALSE))</f>
        <v/>
      </c>
      <c r="C129" s="43"/>
      <c r="D129" s="38" t="str">
        <f t="shared" si="16"/>
        <v/>
      </c>
      <c r="E129" s="43"/>
      <c r="F129" s="38" t="str">
        <f t="shared" si="29"/>
        <v/>
      </c>
      <c r="G129" s="74"/>
      <c r="H129" s="38" t="str">
        <f t="shared" si="30"/>
        <v/>
      </c>
      <c r="I129" s="38" t="str">
        <f t="shared" si="31"/>
        <v/>
      </c>
      <c r="J129" s="73"/>
      <c r="K129" s="73"/>
      <c r="L129" s="73"/>
      <c r="M129" s="255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5445</v>
      </c>
      <c r="X129" t="s">
        <v>632</v>
      </c>
      <c r="Z129" s="123" t="str">
        <f t="shared" si="32"/>
        <v>54</v>
      </c>
      <c r="AA129" t="str">
        <f t="shared" si="33"/>
        <v>544</v>
      </c>
      <c r="AC129" t="s">
        <v>828</v>
      </c>
      <c r="AD129" t="s">
        <v>2969</v>
      </c>
      <c r="AE129" t="s">
        <v>2893</v>
      </c>
      <c r="AF129" t="s">
        <v>2894</v>
      </c>
      <c r="AG129" t="s">
        <v>2917</v>
      </c>
      <c r="AH129" t="s">
        <v>2924</v>
      </c>
    </row>
    <row r="130" spans="1:34">
      <c r="A130" s="38" t="str">
        <f>IF(C130="","",VLOOKUP('OPĆI DIO'!$C$1,'OPĆI DIO'!$N$4:$W$137,10,FALSE))</f>
        <v/>
      </c>
      <c r="B130" s="38" t="str">
        <f>IF(C130="","",VLOOKUP('OPĆI DIO'!$C$1,'OPĆI DIO'!$N$4:$W$137,9,FALSE))</f>
        <v/>
      </c>
      <c r="C130" s="43"/>
      <c r="D130" s="38" t="str">
        <f t="shared" si="16"/>
        <v/>
      </c>
      <c r="E130" s="43"/>
      <c r="F130" s="38" t="str">
        <f t="shared" si="29"/>
        <v/>
      </c>
      <c r="G130" s="74"/>
      <c r="H130" s="38" t="str">
        <f t="shared" si="30"/>
        <v/>
      </c>
      <c r="I130" s="38" t="str">
        <f t="shared" si="31"/>
        <v/>
      </c>
      <c r="J130" s="73"/>
      <c r="K130" s="73"/>
      <c r="L130" s="73"/>
      <c r="M130" s="255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W130">
        <v>5453</v>
      </c>
      <c r="X130" t="s">
        <v>633</v>
      </c>
      <c r="Z130" s="123" t="str">
        <f t="shared" si="32"/>
        <v>54</v>
      </c>
      <c r="AA130" t="str">
        <f t="shared" si="33"/>
        <v>545</v>
      </c>
      <c r="AC130" t="s">
        <v>1342</v>
      </c>
      <c r="AD130" t="s">
        <v>1343</v>
      </c>
      <c r="AE130" t="s">
        <v>2893</v>
      </c>
      <c r="AF130" t="s">
        <v>2894</v>
      </c>
      <c r="AG130" t="s">
        <v>2917</v>
      </c>
      <c r="AH130" t="s">
        <v>2928</v>
      </c>
    </row>
    <row r="131" spans="1:34">
      <c r="A131" s="38" t="str">
        <f>IF(C131="","",VLOOKUP('OPĆI DIO'!$C$1,'OPĆI DIO'!$N$4:$W$137,10,FALSE))</f>
        <v/>
      </c>
      <c r="B131" s="38" t="str">
        <f>IF(C131="","",VLOOKUP('OPĆI DIO'!$C$1,'OPĆI DIO'!$N$4:$W$137,9,FALSE))</f>
        <v/>
      </c>
      <c r="C131" s="43"/>
      <c r="D131" s="38" t="str">
        <f t="shared" si="16"/>
        <v/>
      </c>
      <c r="E131" s="43"/>
      <c r="F131" s="38" t="str">
        <f t="shared" si="29"/>
        <v/>
      </c>
      <c r="G131" s="74"/>
      <c r="H131" s="38" t="str">
        <f t="shared" si="30"/>
        <v/>
      </c>
      <c r="I131" s="38" t="str">
        <f t="shared" si="31"/>
        <v/>
      </c>
      <c r="J131" s="73"/>
      <c r="K131" s="73"/>
      <c r="L131" s="73"/>
      <c r="M131" s="255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W131">
        <v>5472</v>
      </c>
      <c r="X131" t="s">
        <v>634</v>
      </c>
      <c r="Z131" s="123" t="str">
        <f t="shared" si="32"/>
        <v>54</v>
      </c>
      <c r="AA131" t="str">
        <f t="shared" si="33"/>
        <v>547</v>
      </c>
      <c r="AC131" t="s">
        <v>1344</v>
      </c>
      <c r="AD131" t="s">
        <v>1345</v>
      </c>
      <c r="AE131" t="s">
        <v>2893</v>
      </c>
      <c r="AF131" t="s">
        <v>2894</v>
      </c>
      <c r="AG131" t="s">
        <v>2919</v>
      </c>
      <c r="AH131" t="s">
        <v>2920</v>
      </c>
    </row>
    <row r="132" spans="1:34">
      <c r="A132" s="38" t="str">
        <f>IF(C132="","",VLOOKUP('OPĆI DIO'!$C$1,'OPĆI DIO'!$N$4:$W$137,10,FALSE))</f>
        <v/>
      </c>
      <c r="B132" s="38" t="str">
        <f>IF(C132="","",VLOOKUP('OPĆI DIO'!$C$1,'OPĆI DIO'!$N$4:$W$137,9,FALSE))</f>
        <v/>
      </c>
      <c r="C132" s="43"/>
      <c r="D132" s="38" t="str">
        <f t="shared" si="16"/>
        <v/>
      </c>
      <c r="E132" s="43"/>
      <c r="F132" s="38" t="str">
        <f t="shared" si="29"/>
        <v/>
      </c>
      <c r="G132" s="74"/>
      <c r="H132" s="38" t="str">
        <f t="shared" si="30"/>
        <v/>
      </c>
      <c r="I132" s="38" t="str">
        <f t="shared" si="31"/>
        <v/>
      </c>
      <c r="J132" s="73"/>
      <c r="K132" s="73"/>
      <c r="L132" s="73"/>
      <c r="M132" s="255"/>
      <c r="N132" t="str">
        <f>IF(C132="","",'OPĆI DIO'!$C$1)</f>
        <v/>
      </c>
      <c r="O132" t="str">
        <f t="shared" si="17"/>
        <v/>
      </c>
      <c r="P132" t="str">
        <f t="shared" si="18"/>
        <v/>
      </c>
      <c r="Q132" t="str">
        <f t="shared" si="19"/>
        <v/>
      </c>
      <c r="R132" t="str">
        <f t="shared" si="20"/>
        <v/>
      </c>
      <c r="S132" t="str">
        <f t="shared" si="21"/>
        <v/>
      </c>
      <c r="AC132" t="s">
        <v>1346</v>
      </c>
      <c r="AD132" t="s">
        <v>1347</v>
      </c>
      <c r="AE132" t="s">
        <v>2893</v>
      </c>
      <c r="AF132" t="s">
        <v>2894</v>
      </c>
      <c r="AG132" t="s">
        <v>2917</v>
      </c>
      <c r="AH132" t="s">
        <v>2927</v>
      </c>
    </row>
    <row r="133" spans="1:34">
      <c r="A133" s="38" t="str">
        <f>IF(C133="","",VLOOKUP('OPĆI DIO'!$C$1,'OPĆI DIO'!$N$4:$W$137,10,FALSE))</f>
        <v/>
      </c>
      <c r="B133" s="38" t="str">
        <f>IF(C133="","",VLOOKUP('OPĆI DIO'!$C$1,'OPĆI DIO'!$N$4:$W$137,9,FALSE))</f>
        <v/>
      </c>
      <c r="C133" s="43"/>
      <c r="D133" s="38" t="str">
        <f t="shared" si="16"/>
        <v/>
      </c>
      <c r="E133" s="43"/>
      <c r="F133" s="38" t="str">
        <f t="shared" si="29"/>
        <v/>
      </c>
      <c r="G133" s="74"/>
      <c r="H133" s="38" t="str">
        <f t="shared" si="30"/>
        <v/>
      </c>
      <c r="I133" s="38" t="str">
        <f t="shared" si="31"/>
        <v/>
      </c>
      <c r="J133" s="73"/>
      <c r="K133" s="73"/>
      <c r="L133" s="73"/>
      <c r="M133" s="255"/>
      <c r="N133" t="str">
        <f>IF(C133="","",'OPĆI DIO'!$C$1)</f>
        <v/>
      </c>
      <c r="O133" t="str">
        <f t="shared" si="17"/>
        <v/>
      </c>
      <c r="P133" t="str">
        <f t="shared" si="18"/>
        <v/>
      </c>
      <c r="Q133" t="str">
        <f t="shared" si="19"/>
        <v/>
      </c>
      <c r="R133" t="str">
        <f t="shared" si="20"/>
        <v/>
      </c>
      <c r="S133" t="str">
        <f t="shared" si="21"/>
        <v/>
      </c>
      <c r="AC133" t="s">
        <v>1348</v>
      </c>
      <c r="AD133" t="s">
        <v>1349</v>
      </c>
      <c r="AE133" t="s">
        <v>2893</v>
      </c>
      <c r="AF133" t="s">
        <v>2894</v>
      </c>
      <c r="AG133" t="s">
        <v>2917</v>
      </c>
      <c r="AH133" t="s">
        <v>2925</v>
      </c>
    </row>
    <row r="134" spans="1:34">
      <c r="A134" s="38" t="str">
        <f>IF(C134="","",VLOOKUP('OPĆI DIO'!$C$1,'OPĆI DIO'!$N$4:$W$137,10,FALSE))</f>
        <v/>
      </c>
      <c r="B134" s="38" t="str">
        <f>IF(C134="","",VLOOKUP('OPĆI DIO'!$C$1,'OPĆI DIO'!$N$4:$W$137,9,FALSE))</f>
        <v/>
      </c>
      <c r="C134" s="43"/>
      <c r="D134" s="38" t="str">
        <f t="shared" ref="D134:D197" si="34">IFERROR(VLOOKUP(C134,$T$6:$U$23,2,FALSE),"")</f>
        <v/>
      </c>
      <c r="E134" s="43"/>
      <c r="F134" s="38" t="str">
        <f t="shared" si="29"/>
        <v/>
      </c>
      <c r="G134" s="74"/>
      <c r="H134" s="38" t="str">
        <f t="shared" si="30"/>
        <v/>
      </c>
      <c r="I134" s="38" t="str">
        <f t="shared" si="31"/>
        <v/>
      </c>
      <c r="J134" s="73"/>
      <c r="K134" s="73"/>
      <c r="L134" s="73"/>
      <c r="M134" s="255"/>
      <c r="N134" t="str">
        <f>IF(C134="","",'OPĆI DIO'!$C$1)</f>
        <v/>
      </c>
      <c r="O134" t="str">
        <f t="shared" ref="O134:O197" si="35">LEFT(E134,3)</f>
        <v/>
      </c>
      <c r="P134" t="str">
        <f t="shared" ref="P134:P197" si="36">LEFT(E134,2)</f>
        <v/>
      </c>
      <c r="Q134" t="str">
        <f t="shared" ref="Q134:Q197" si="37">LEFT(C134,3)</f>
        <v/>
      </c>
      <c r="R134" t="str">
        <f t="shared" ref="R134:R197" si="38">IF(S134="5",0,MID(I134,2,2))</f>
        <v/>
      </c>
      <c r="S134" t="str">
        <f t="shared" ref="S134:S197" si="39">LEFT(E134,1)</f>
        <v/>
      </c>
      <c r="AC134" t="s">
        <v>1350</v>
      </c>
      <c r="AD134" t="s">
        <v>4415</v>
      </c>
      <c r="AE134" t="s">
        <v>2893</v>
      </c>
      <c r="AF134" t="s">
        <v>2894</v>
      </c>
      <c r="AG134" t="s">
        <v>2919</v>
      </c>
      <c r="AH134" t="s">
        <v>2920</v>
      </c>
    </row>
    <row r="135" spans="1:34">
      <c r="A135" s="38" t="str">
        <f>IF(C135="","",VLOOKUP('OPĆI DIO'!$C$1,'OPĆI DIO'!$N$4:$W$137,10,FALSE))</f>
        <v/>
      </c>
      <c r="B135" s="38" t="str">
        <f>IF(C135="","",VLOOKUP('OPĆI DIO'!$C$1,'OPĆI DIO'!$N$4:$W$137,9,FALSE))</f>
        <v/>
      </c>
      <c r="C135" s="43"/>
      <c r="D135" s="38" t="str">
        <f t="shared" si="34"/>
        <v/>
      </c>
      <c r="E135" s="43"/>
      <c r="F135" s="38" t="str">
        <f t="shared" si="29"/>
        <v/>
      </c>
      <c r="G135" s="74"/>
      <c r="H135" s="38" t="str">
        <f t="shared" si="30"/>
        <v/>
      </c>
      <c r="I135" s="38" t="str">
        <f t="shared" si="31"/>
        <v/>
      </c>
      <c r="J135" s="73"/>
      <c r="K135" s="73"/>
      <c r="L135" s="73"/>
      <c r="M135" s="255"/>
      <c r="N135" t="str">
        <f>IF(C135="","",'OPĆI DIO'!$C$1)</f>
        <v/>
      </c>
      <c r="O135" t="str">
        <f t="shared" si="35"/>
        <v/>
      </c>
      <c r="P135" t="str">
        <f t="shared" si="36"/>
        <v/>
      </c>
      <c r="Q135" t="str">
        <f t="shared" si="37"/>
        <v/>
      </c>
      <c r="R135" t="str">
        <f t="shared" si="38"/>
        <v/>
      </c>
      <c r="S135" t="str">
        <f t="shared" si="39"/>
        <v/>
      </c>
      <c r="AC135" t="s">
        <v>1355</v>
      </c>
      <c r="AD135" t="s">
        <v>1356</v>
      </c>
      <c r="AE135" t="s">
        <v>2893</v>
      </c>
      <c r="AF135" t="s">
        <v>2894</v>
      </c>
      <c r="AG135" t="s">
        <v>2917</v>
      </c>
      <c r="AH135" t="s">
        <v>2928</v>
      </c>
    </row>
    <row r="136" spans="1:34">
      <c r="A136" s="38" t="str">
        <f>IF(C136="","",VLOOKUP('OPĆI DIO'!$C$1,'OPĆI DIO'!$N$4:$W$137,10,FALSE))</f>
        <v/>
      </c>
      <c r="B136" s="38" t="str">
        <f>IF(C136="","",VLOOKUP('OPĆI DIO'!$C$1,'OPĆI DIO'!$N$4:$W$137,9,FALSE))</f>
        <v/>
      </c>
      <c r="C136" s="43"/>
      <c r="D136" s="38" t="str">
        <f t="shared" si="34"/>
        <v/>
      </c>
      <c r="E136" s="43"/>
      <c r="F136" s="38" t="str">
        <f t="shared" si="29"/>
        <v/>
      </c>
      <c r="G136" s="74"/>
      <c r="H136" s="38" t="str">
        <f t="shared" si="30"/>
        <v/>
      </c>
      <c r="I136" s="38" t="str">
        <f t="shared" si="31"/>
        <v/>
      </c>
      <c r="J136" s="73"/>
      <c r="K136" s="73"/>
      <c r="L136" s="73"/>
      <c r="M136" s="255"/>
      <c r="N136" t="str">
        <f>IF(C136="","",'OPĆI DIO'!$C$1)</f>
        <v/>
      </c>
      <c r="O136" t="str">
        <f t="shared" si="35"/>
        <v/>
      </c>
      <c r="P136" t="str">
        <f t="shared" si="36"/>
        <v/>
      </c>
      <c r="Q136" t="str">
        <f t="shared" si="37"/>
        <v/>
      </c>
      <c r="R136" t="str">
        <f t="shared" si="38"/>
        <v/>
      </c>
      <c r="S136" t="str">
        <f t="shared" si="39"/>
        <v/>
      </c>
      <c r="AC136" t="s">
        <v>1119</v>
      </c>
      <c r="AD136" t="s">
        <v>1120</v>
      </c>
      <c r="AE136" t="s">
        <v>2893</v>
      </c>
      <c r="AF136" t="s">
        <v>2894</v>
      </c>
      <c r="AG136" t="s">
        <v>2917</v>
      </c>
      <c r="AH136" t="s">
        <v>2928</v>
      </c>
    </row>
    <row r="137" spans="1:34">
      <c r="A137" s="38" t="str">
        <f>IF(C137="","",VLOOKUP('OPĆI DIO'!$C$1,'OPĆI DIO'!$N$4:$W$137,10,FALSE))</f>
        <v/>
      </c>
      <c r="B137" s="38" t="str">
        <f>IF(C137="","",VLOOKUP('OPĆI DIO'!$C$1,'OPĆI DIO'!$N$4:$W$137,9,FALSE))</f>
        <v/>
      </c>
      <c r="C137" s="43"/>
      <c r="D137" s="38" t="str">
        <f t="shared" si="34"/>
        <v/>
      </c>
      <c r="E137" s="43"/>
      <c r="F137" s="38" t="str">
        <f t="shared" si="29"/>
        <v/>
      </c>
      <c r="G137" s="74"/>
      <c r="H137" s="38" t="str">
        <f t="shared" si="30"/>
        <v/>
      </c>
      <c r="I137" s="38" t="str">
        <f t="shared" si="31"/>
        <v/>
      </c>
      <c r="J137" s="73"/>
      <c r="K137" s="73"/>
      <c r="L137" s="73"/>
      <c r="M137" s="255"/>
      <c r="N137" t="str">
        <f>IF(C137="","",'OPĆI DIO'!$C$1)</f>
        <v/>
      </c>
      <c r="O137" t="str">
        <f t="shared" si="35"/>
        <v/>
      </c>
      <c r="P137" t="str">
        <f t="shared" si="36"/>
        <v/>
      </c>
      <c r="Q137" t="str">
        <f t="shared" si="37"/>
        <v/>
      </c>
      <c r="R137" t="str">
        <f t="shared" si="38"/>
        <v/>
      </c>
      <c r="S137" t="str">
        <f t="shared" si="39"/>
        <v/>
      </c>
      <c r="AC137" t="s">
        <v>1121</v>
      </c>
      <c r="AD137" t="s">
        <v>1122</v>
      </c>
      <c r="AE137" t="s">
        <v>2893</v>
      </c>
      <c r="AF137" t="s">
        <v>2894</v>
      </c>
      <c r="AG137" t="s">
        <v>2917</v>
      </c>
      <c r="AH137" t="s">
        <v>2927</v>
      </c>
    </row>
    <row r="138" spans="1:34">
      <c r="A138" s="38" t="str">
        <f>IF(C138="","",VLOOKUP('OPĆI DIO'!$C$1,'OPĆI DIO'!$N$4:$W$137,10,FALSE))</f>
        <v/>
      </c>
      <c r="B138" s="38" t="str">
        <f>IF(C138="","",VLOOKUP('OPĆI DIO'!$C$1,'OPĆI DIO'!$N$4:$W$137,9,FALSE))</f>
        <v/>
      </c>
      <c r="C138" s="43"/>
      <c r="D138" s="38" t="str">
        <f t="shared" si="34"/>
        <v/>
      </c>
      <c r="E138" s="43"/>
      <c r="F138" s="38" t="str">
        <f t="shared" si="29"/>
        <v/>
      </c>
      <c r="G138" s="74"/>
      <c r="H138" s="38" t="str">
        <f t="shared" si="30"/>
        <v/>
      </c>
      <c r="I138" s="38" t="str">
        <f t="shared" si="31"/>
        <v/>
      </c>
      <c r="J138" s="73"/>
      <c r="K138" s="73"/>
      <c r="L138" s="73"/>
      <c r="M138" s="255"/>
      <c r="N138" t="str">
        <f>IF(C138="","",'OPĆI DIO'!$C$1)</f>
        <v/>
      </c>
      <c r="O138" t="str">
        <f t="shared" si="35"/>
        <v/>
      </c>
      <c r="P138" t="str">
        <f t="shared" si="36"/>
        <v/>
      </c>
      <c r="Q138" t="str">
        <f t="shared" si="37"/>
        <v/>
      </c>
      <c r="R138" t="str">
        <f t="shared" si="38"/>
        <v/>
      </c>
      <c r="S138" t="str">
        <f t="shared" si="39"/>
        <v/>
      </c>
      <c r="AC138" t="s">
        <v>1398</v>
      </c>
      <c r="AD138" t="s">
        <v>1399</v>
      </c>
      <c r="AE138" t="s">
        <v>2893</v>
      </c>
      <c r="AF138" t="s">
        <v>2894</v>
      </c>
      <c r="AG138" t="s">
        <v>2917</v>
      </c>
      <c r="AH138" t="s">
        <v>2927</v>
      </c>
    </row>
    <row r="139" spans="1:34">
      <c r="A139" s="38" t="str">
        <f>IF(C139="","",VLOOKUP('OPĆI DIO'!$C$1,'OPĆI DIO'!$N$4:$W$137,10,FALSE))</f>
        <v/>
      </c>
      <c r="B139" s="38" t="str">
        <f>IF(C139="","",VLOOKUP('OPĆI DIO'!$C$1,'OPĆI DIO'!$N$4:$W$137,9,FALSE))</f>
        <v/>
      </c>
      <c r="C139" s="43"/>
      <c r="D139" s="38" t="str">
        <f t="shared" si="34"/>
        <v/>
      </c>
      <c r="E139" s="43"/>
      <c r="F139" s="38" t="str">
        <f t="shared" si="29"/>
        <v/>
      </c>
      <c r="G139" s="74"/>
      <c r="H139" s="38" t="str">
        <f t="shared" si="30"/>
        <v/>
      </c>
      <c r="I139" s="38" t="str">
        <f t="shared" si="31"/>
        <v/>
      </c>
      <c r="J139" s="73"/>
      <c r="K139" s="73"/>
      <c r="L139" s="73"/>
      <c r="M139" s="255"/>
      <c r="N139" t="str">
        <f>IF(C139="","",'OPĆI DIO'!$C$1)</f>
        <v/>
      </c>
      <c r="O139" t="str">
        <f t="shared" si="35"/>
        <v/>
      </c>
      <c r="P139" t="str">
        <f t="shared" si="36"/>
        <v/>
      </c>
      <c r="Q139" t="str">
        <f t="shared" si="37"/>
        <v/>
      </c>
      <c r="R139" t="str">
        <f t="shared" si="38"/>
        <v/>
      </c>
      <c r="S139" t="str">
        <f t="shared" si="39"/>
        <v/>
      </c>
      <c r="AC139" t="s">
        <v>1125</v>
      </c>
      <c r="AD139" t="s">
        <v>1126</v>
      </c>
      <c r="AE139" t="s">
        <v>2893</v>
      </c>
      <c r="AF139" t="s">
        <v>2894</v>
      </c>
      <c r="AG139" t="s">
        <v>2917</v>
      </c>
      <c r="AH139" t="s">
        <v>2924</v>
      </c>
    </row>
    <row r="140" spans="1:34">
      <c r="A140" s="38" t="str">
        <f>IF(C140="","",VLOOKUP('OPĆI DIO'!$C$1,'OPĆI DIO'!$N$4:$W$137,10,FALSE))</f>
        <v/>
      </c>
      <c r="B140" s="38" t="str">
        <f>IF(C140="","",VLOOKUP('OPĆI DIO'!$C$1,'OPĆI DIO'!$N$4:$W$137,9,FALSE))</f>
        <v/>
      </c>
      <c r="C140" s="43"/>
      <c r="D140" s="38" t="str">
        <f t="shared" si="34"/>
        <v/>
      </c>
      <c r="E140" s="43"/>
      <c r="F140" s="38" t="str">
        <f t="shared" si="29"/>
        <v/>
      </c>
      <c r="G140" s="74"/>
      <c r="H140" s="38" t="str">
        <f t="shared" si="30"/>
        <v/>
      </c>
      <c r="I140" s="38" t="str">
        <f t="shared" si="31"/>
        <v/>
      </c>
      <c r="J140" s="73"/>
      <c r="K140" s="73"/>
      <c r="L140" s="73"/>
      <c r="M140" s="255"/>
      <c r="N140" t="str">
        <f>IF(C140="","",'OPĆI DIO'!$C$1)</f>
        <v/>
      </c>
      <c r="O140" t="str">
        <f t="shared" si="35"/>
        <v/>
      </c>
      <c r="P140" t="str">
        <f t="shared" si="36"/>
        <v/>
      </c>
      <c r="Q140" t="str">
        <f t="shared" si="37"/>
        <v/>
      </c>
      <c r="R140" t="str">
        <f t="shared" si="38"/>
        <v/>
      </c>
      <c r="S140" t="str">
        <f t="shared" si="39"/>
        <v/>
      </c>
      <c r="AC140" t="s">
        <v>759</v>
      </c>
      <c r="AD140" t="s">
        <v>760</v>
      </c>
      <c r="AE140" t="s">
        <v>2893</v>
      </c>
      <c r="AF140" t="s">
        <v>2894</v>
      </c>
      <c r="AG140" t="s">
        <v>2919</v>
      </c>
      <c r="AH140" t="s">
        <v>2920</v>
      </c>
    </row>
    <row r="141" spans="1:34">
      <c r="A141" s="38" t="str">
        <f>IF(C141="","",VLOOKUP('OPĆI DIO'!$C$1,'OPĆI DIO'!$N$4:$W$137,10,FALSE))</f>
        <v/>
      </c>
      <c r="B141" s="38" t="str">
        <f>IF(C141="","",VLOOKUP('OPĆI DIO'!$C$1,'OPĆI DIO'!$N$4:$W$137,9,FALSE))</f>
        <v/>
      </c>
      <c r="C141" s="43"/>
      <c r="D141" s="38" t="str">
        <f t="shared" si="34"/>
        <v/>
      </c>
      <c r="E141" s="43"/>
      <c r="F141" s="38" t="str">
        <f t="shared" si="29"/>
        <v/>
      </c>
      <c r="G141" s="74"/>
      <c r="H141" s="38" t="str">
        <f t="shared" si="30"/>
        <v/>
      </c>
      <c r="I141" s="38" t="str">
        <f t="shared" si="31"/>
        <v/>
      </c>
      <c r="J141" s="73"/>
      <c r="K141" s="73"/>
      <c r="L141" s="73"/>
      <c r="M141" s="255"/>
      <c r="N141" t="str">
        <f>IF(C141="","",'OPĆI DIO'!$C$1)</f>
        <v/>
      </c>
      <c r="O141" t="str">
        <f t="shared" si="35"/>
        <v/>
      </c>
      <c r="P141" t="str">
        <f t="shared" si="36"/>
        <v/>
      </c>
      <c r="Q141" t="str">
        <f t="shared" si="37"/>
        <v/>
      </c>
      <c r="R141" t="str">
        <f t="shared" si="38"/>
        <v/>
      </c>
      <c r="S141" t="str">
        <f t="shared" si="39"/>
        <v/>
      </c>
      <c r="AC141" t="s">
        <v>1172</v>
      </c>
      <c r="AD141" t="s">
        <v>1173</v>
      </c>
      <c r="AE141" t="s">
        <v>2893</v>
      </c>
      <c r="AF141" t="s">
        <v>2894</v>
      </c>
      <c r="AG141" t="s">
        <v>2917</v>
      </c>
      <c r="AH141" t="s">
        <v>2924</v>
      </c>
    </row>
    <row r="142" spans="1:34">
      <c r="A142" s="38" t="str">
        <f>IF(C142="","",VLOOKUP('OPĆI DIO'!$C$1,'OPĆI DIO'!$N$4:$W$137,10,FALSE))</f>
        <v/>
      </c>
      <c r="B142" s="38" t="str">
        <f>IF(C142="","",VLOOKUP('OPĆI DIO'!$C$1,'OPĆI DIO'!$N$4:$W$137,9,FALSE))</f>
        <v/>
      </c>
      <c r="C142" s="43"/>
      <c r="D142" s="38" t="str">
        <f t="shared" si="34"/>
        <v/>
      </c>
      <c r="E142" s="43"/>
      <c r="F142" s="38" t="str">
        <f t="shared" si="29"/>
        <v/>
      </c>
      <c r="G142" s="74"/>
      <c r="H142" s="38" t="str">
        <f t="shared" si="30"/>
        <v/>
      </c>
      <c r="I142" s="38" t="str">
        <f t="shared" si="31"/>
        <v/>
      </c>
      <c r="J142" s="73"/>
      <c r="K142" s="73"/>
      <c r="L142" s="73"/>
      <c r="M142" s="255"/>
      <c r="N142" t="str">
        <f>IF(C142="","",'OPĆI DIO'!$C$1)</f>
        <v/>
      </c>
      <c r="O142" t="str">
        <f t="shared" si="35"/>
        <v/>
      </c>
      <c r="P142" t="str">
        <f t="shared" si="36"/>
        <v/>
      </c>
      <c r="Q142" t="str">
        <f t="shared" si="37"/>
        <v/>
      </c>
      <c r="R142" t="str">
        <f t="shared" si="38"/>
        <v/>
      </c>
      <c r="S142" t="str">
        <f t="shared" si="39"/>
        <v/>
      </c>
      <c r="AC142" t="s">
        <v>2086</v>
      </c>
      <c r="AD142" t="s">
        <v>2087</v>
      </c>
      <c r="AE142" t="s">
        <v>2893</v>
      </c>
      <c r="AF142" t="s">
        <v>2894</v>
      </c>
      <c r="AG142" t="s">
        <v>2917</v>
      </c>
      <c r="AH142" t="s">
        <v>2929</v>
      </c>
    </row>
    <row r="143" spans="1:34">
      <c r="A143" s="38" t="str">
        <f>IF(C143="","",VLOOKUP('OPĆI DIO'!$C$1,'OPĆI DIO'!$N$4:$W$137,10,FALSE))</f>
        <v/>
      </c>
      <c r="B143" s="38" t="str">
        <f>IF(C143="","",VLOOKUP('OPĆI DIO'!$C$1,'OPĆI DIO'!$N$4:$W$137,9,FALSE))</f>
        <v/>
      </c>
      <c r="C143" s="43"/>
      <c r="D143" s="38" t="str">
        <f t="shared" si="34"/>
        <v/>
      </c>
      <c r="E143" s="43"/>
      <c r="F143" s="38" t="str">
        <f t="shared" si="29"/>
        <v/>
      </c>
      <c r="G143" s="74"/>
      <c r="H143" s="38" t="str">
        <f t="shared" si="30"/>
        <v/>
      </c>
      <c r="I143" s="38" t="str">
        <f t="shared" si="31"/>
        <v/>
      </c>
      <c r="J143" s="73"/>
      <c r="K143" s="73"/>
      <c r="L143" s="73"/>
      <c r="M143" s="255"/>
      <c r="N143" t="str">
        <f>IF(C143="","",'OPĆI DIO'!$C$1)</f>
        <v/>
      </c>
      <c r="O143" t="str">
        <f t="shared" si="35"/>
        <v/>
      </c>
      <c r="P143" t="str">
        <f t="shared" si="36"/>
        <v/>
      </c>
      <c r="Q143" t="str">
        <f t="shared" si="37"/>
        <v/>
      </c>
      <c r="R143" t="str">
        <f t="shared" si="38"/>
        <v/>
      </c>
      <c r="S143" t="str">
        <f t="shared" si="39"/>
        <v/>
      </c>
      <c r="AC143" t="s">
        <v>761</v>
      </c>
      <c r="AD143" t="s">
        <v>1133</v>
      </c>
      <c r="AE143" t="s">
        <v>2893</v>
      </c>
      <c r="AF143" t="s">
        <v>2894</v>
      </c>
      <c r="AG143" t="s">
        <v>2917</v>
      </c>
      <c r="AH143" t="s">
        <v>2924</v>
      </c>
    </row>
    <row r="144" spans="1:34">
      <c r="A144" s="38" t="str">
        <f>IF(C144="","",VLOOKUP('OPĆI DIO'!$C$1,'OPĆI DIO'!$N$4:$W$137,10,FALSE))</f>
        <v/>
      </c>
      <c r="B144" s="38" t="str">
        <f>IF(C144="","",VLOOKUP('OPĆI DIO'!$C$1,'OPĆI DIO'!$N$4:$W$137,9,FALSE))</f>
        <v/>
      </c>
      <c r="C144" s="43"/>
      <c r="D144" s="38" t="str">
        <f t="shared" si="34"/>
        <v/>
      </c>
      <c r="E144" s="43"/>
      <c r="F144" s="38" t="str">
        <f t="shared" si="29"/>
        <v/>
      </c>
      <c r="G144" s="74"/>
      <c r="H144" s="38" t="str">
        <f t="shared" si="30"/>
        <v/>
      </c>
      <c r="I144" s="38" t="str">
        <f t="shared" si="31"/>
        <v/>
      </c>
      <c r="J144" s="73"/>
      <c r="K144" s="73"/>
      <c r="L144" s="73"/>
      <c r="M144" s="255"/>
      <c r="N144" t="str">
        <f>IF(C144="","",'OPĆI DIO'!$C$1)</f>
        <v/>
      </c>
      <c r="O144" t="str">
        <f t="shared" si="35"/>
        <v/>
      </c>
      <c r="P144" t="str">
        <f t="shared" si="36"/>
        <v/>
      </c>
      <c r="Q144" t="str">
        <f t="shared" si="37"/>
        <v/>
      </c>
      <c r="R144" t="str">
        <f t="shared" si="38"/>
        <v/>
      </c>
      <c r="S144" t="str">
        <f t="shared" si="39"/>
        <v/>
      </c>
      <c r="AC144" t="s">
        <v>2090</v>
      </c>
      <c r="AD144" t="s">
        <v>2091</v>
      </c>
      <c r="AE144" t="s">
        <v>2893</v>
      </c>
      <c r="AF144" t="s">
        <v>2894</v>
      </c>
      <c r="AG144" t="s">
        <v>2917</v>
      </c>
      <c r="AH144" t="s">
        <v>2928</v>
      </c>
    </row>
    <row r="145" spans="1:34">
      <c r="A145" s="38" t="str">
        <f>IF(C145="","",VLOOKUP('OPĆI DIO'!$C$1,'OPĆI DIO'!$N$4:$W$137,10,FALSE))</f>
        <v/>
      </c>
      <c r="B145" s="38" t="str">
        <f>IF(C145="","",VLOOKUP('OPĆI DIO'!$C$1,'OPĆI DIO'!$N$4:$W$137,9,FALSE))</f>
        <v/>
      </c>
      <c r="C145" s="43"/>
      <c r="D145" s="38" t="str">
        <f t="shared" si="34"/>
        <v/>
      </c>
      <c r="E145" s="43"/>
      <c r="F145" s="38" t="str">
        <f t="shared" si="29"/>
        <v/>
      </c>
      <c r="G145" s="74"/>
      <c r="H145" s="38" t="str">
        <f t="shared" si="30"/>
        <v/>
      </c>
      <c r="I145" s="38" t="str">
        <f t="shared" si="31"/>
        <v/>
      </c>
      <c r="J145" s="73"/>
      <c r="K145" s="73"/>
      <c r="L145" s="73"/>
      <c r="M145" s="255"/>
      <c r="N145" t="str">
        <f>IF(C145="","",'OPĆI DIO'!$C$1)</f>
        <v/>
      </c>
      <c r="O145" t="str">
        <f t="shared" si="35"/>
        <v/>
      </c>
      <c r="P145" t="str">
        <f t="shared" si="36"/>
        <v/>
      </c>
      <c r="Q145" t="str">
        <f t="shared" si="37"/>
        <v/>
      </c>
      <c r="R145" t="str">
        <f t="shared" si="38"/>
        <v/>
      </c>
      <c r="S145" t="str">
        <f t="shared" si="39"/>
        <v/>
      </c>
      <c r="AC145" t="s">
        <v>4416</v>
      </c>
      <c r="AD145" t="s">
        <v>4417</v>
      </c>
      <c r="AE145" t="s">
        <v>2893</v>
      </c>
      <c r="AF145" t="s">
        <v>2894</v>
      </c>
      <c r="AG145" t="s">
        <v>2917</v>
      </c>
      <c r="AH145" t="s">
        <v>2927</v>
      </c>
    </row>
    <row r="146" spans="1:34">
      <c r="A146" s="38" t="str">
        <f>IF(C146="","",VLOOKUP('OPĆI DIO'!$C$1,'OPĆI DIO'!$N$4:$W$137,10,FALSE))</f>
        <v/>
      </c>
      <c r="B146" s="38" t="str">
        <f>IF(C146="","",VLOOKUP('OPĆI DIO'!$C$1,'OPĆI DIO'!$N$4:$W$137,9,FALSE))</f>
        <v/>
      </c>
      <c r="C146" s="43"/>
      <c r="D146" s="38" t="str">
        <f t="shared" si="34"/>
        <v/>
      </c>
      <c r="E146" s="43"/>
      <c r="F146" s="38" t="str">
        <f t="shared" si="29"/>
        <v/>
      </c>
      <c r="G146" s="74"/>
      <c r="H146" s="38" t="str">
        <f t="shared" si="30"/>
        <v/>
      </c>
      <c r="I146" s="38" t="str">
        <f t="shared" si="31"/>
        <v/>
      </c>
      <c r="J146" s="73"/>
      <c r="K146" s="73"/>
      <c r="L146" s="73"/>
      <c r="M146" s="255"/>
      <c r="N146" t="str">
        <f>IF(C146="","",'OPĆI DIO'!$C$1)</f>
        <v/>
      </c>
      <c r="O146" t="str">
        <f t="shared" si="35"/>
        <v/>
      </c>
      <c r="P146" t="str">
        <f t="shared" si="36"/>
        <v/>
      </c>
      <c r="Q146" t="str">
        <f t="shared" si="37"/>
        <v/>
      </c>
      <c r="R146" t="str">
        <f t="shared" si="38"/>
        <v/>
      </c>
      <c r="S146" t="str">
        <f t="shared" si="39"/>
        <v/>
      </c>
      <c r="AC146" t="s">
        <v>1445</v>
      </c>
      <c r="AD146" t="s">
        <v>1446</v>
      </c>
      <c r="AE146" t="s">
        <v>2893</v>
      </c>
      <c r="AF146" t="s">
        <v>2894</v>
      </c>
      <c r="AG146" t="s">
        <v>2917</v>
      </c>
      <c r="AH146" t="s">
        <v>2924</v>
      </c>
    </row>
    <row r="147" spans="1:34">
      <c r="A147" s="38" t="str">
        <f>IF(C147="","",VLOOKUP('OPĆI DIO'!$C$1,'OPĆI DIO'!$N$4:$W$137,10,FALSE))</f>
        <v/>
      </c>
      <c r="B147" s="38" t="str">
        <f>IF(C147="","",VLOOKUP('OPĆI DIO'!$C$1,'OPĆI DIO'!$N$4:$W$137,9,FALSE))</f>
        <v/>
      </c>
      <c r="C147" s="43"/>
      <c r="D147" s="38" t="str">
        <f t="shared" si="34"/>
        <v/>
      </c>
      <c r="E147" s="43"/>
      <c r="F147" s="38" t="str">
        <f t="shared" si="29"/>
        <v/>
      </c>
      <c r="G147" s="74"/>
      <c r="H147" s="38" t="str">
        <f t="shared" si="30"/>
        <v/>
      </c>
      <c r="I147" s="38" t="str">
        <f t="shared" si="31"/>
        <v/>
      </c>
      <c r="J147" s="73"/>
      <c r="K147" s="73"/>
      <c r="L147" s="73"/>
      <c r="M147" s="255"/>
      <c r="N147" t="str">
        <f>IF(C147="","",'OPĆI DIO'!$C$1)</f>
        <v/>
      </c>
      <c r="O147" t="str">
        <f t="shared" si="35"/>
        <v/>
      </c>
      <c r="P147" t="str">
        <f t="shared" si="36"/>
        <v/>
      </c>
      <c r="Q147" t="str">
        <f t="shared" si="37"/>
        <v/>
      </c>
      <c r="R147" t="str">
        <f t="shared" si="38"/>
        <v/>
      </c>
      <c r="S147" t="str">
        <f t="shared" si="39"/>
        <v/>
      </c>
      <c r="AC147" t="s">
        <v>2970</v>
      </c>
      <c r="AD147" t="s">
        <v>4418</v>
      </c>
      <c r="AE147" t="s">
        <v>2893</v>
      </c>
      <c r="AF147" t="s">
        <v>2894</v>
      </c>
      <c r="AG147" t="s">
        <v>2919</v>
      </c>
      <c r="AH147" t="s">
        <v>2920</v>
      </c>
    </row>
    <row r="148" spans="1:34">
      <c r="A148" s="38" t="str">
        <f>IF(C148="","",VLOOKUP('OPĆI DIO'!$C$1,'OPĆI DIO'!$N$4:$W$137,10,FALSE))</f>
        <v/>
      </c>
      <c r="B148" s="38" t="str">
        <f>IF(C148="","",VLOOKUP('OPĆI DIO'!$C$1,'OPĆI DIO'!$N$4:$W$137,9,FALSE))</f>
        <v/>
      </c>
      <c r="C148" s="43"/>
      <c r="D148" s="38" t="str">
        <f t="shared" si="34"/>
        <v/>
      </c>
      <c r="E148" s="43"/>
      <c r="F148" s="38" t="str">
        <f t="shared" si="29"/>
        <v/>
      </c>
      <c r="G148" s="74"/>
      <c r="H148" s="38" t="str">
        <f t="shared" si="30"/>
        <v/>
      </c>
      <c r="I148" s="38" t="str">
        <f t="shared" si="31"/>
        <v/>
      </c>
      <c r="J148" s="73"/>
      <c r="K148" s="73"/>
      <c r="L148" s="73"/>
      <c r="M148" s="255"/>
      <c r="N148" t="str">
        <f>IF(C148="","",'OPĆI DIO'!$C$1)</f>
        <v/>
      </c>
      <c r="O148" t="str">
        <f t="shared" si="35"/>
        <v/>
      </c>
      <c r="P148" t="str">
        <f t="shared" si="36"/>
        <v/>
      </c>
      <c r="Q148" t="str">
        <f t="shared" si="37"/>
        <v/>
      </c>
      <c r="R148" t="str">
        <f t="shared" si="38"/>
        <v/>
      </c>
      <c r="S148" t="str">
        <f t="shared" si="39"/>
        <v/>
      </c>
      <c r="AC148" t="s">
        <v>2096</v>
      </c>
      <c r="AD148" t="s">
        <v>2097</v>
      </c>
      <c r="AE148" t="s">
        <v>2893</v>
      </c>
      <c r="AF148" t="s">
        <v>2894</v>
      </c>
      <c r="AG148" t="s">
        <v>2917</v>
      </c>
      <c r="AH148" t="s">
        <v>2927</v>
      </c>
    </row>
    <row r="149" spans="1:34">
      <c r="A149" s="38" t="str">
        <f>IF(C149="","",VLOOKUP('OPĆI DIO'!$C$1,'OPĆI DIO'!$N$4:$W$137,10,FALSE))</f>
        <v/>
      </c>
      <c r="B149" s="38" t="str">
        <f>IF(C149="","",VLOOKUP('OPĆI DIO'!$C$1,'OPĆI DIO'!$N$4:$W$137,9,FALSE))</f>
        <v/>
      </c>
      <c r="C149" s="43"/>
      <c r="D149" s="38" t="str">
        <f t="shared" si="34"/>
        <v/>
      </c>
      <c r="E149" s="43"/>
      <c r="F149" s="38" t="str">
        <f t="shared" si="29"/>
        <v/>
      </c>
      <c r="G149" s="74"/>
      <c r="H149" s="38" t="str">
        <f t="shared" si="30"/>
        <v/>
      </c>
      <c r="I149" s="38" t="str">
        <f t="shared" si="31"/>
        <v/>
      </c>
      <c r="J149" s="73"/>
      <c r="K149" s="73"/>
      <c r="L149" s="73"/>
      <c r="M149" s="255"/>
      <c r="N149" t="str">
        <f>IF(C149="","",'OPĆI DIO'!$C$1)</f>
        <v/>
      </c>
      <c r="O149" t="str">
        <f t="shared" si="35"/>
        <v/>
      </c>
      <c r="P149" t="str">
        <f t="shared" si="36"/>
        <v/>
      </c>
      <c r="Q149" t="str">
        <f t="shared" si="37"/>
        <v/>
      </c>
      <c r="R149" t="str">
        <f t="shared" si="38"/>
        <v/>
      </c>
      <c r="S149" t="str">
        <f t="shared" si="39"/>
        <v/>
      </c>
      <c r="AC149" t="s">
        <v>4419</v>
      </c>
      <c r="AD149" t="s">
        <v>4420</v>
      </c>
      <c r="AE149" t="s">
        <v>2893</v>
      </c>
      <c r="AF149" t="s">
        <v>2894</v>
      </c>
      <c r="AG149" t="s">
        <v>2917</v>
      </c>
      <c r="AH149" t="s">
        <v>2929</v>
      </c>
    </row>
    <row r="150" spans="1:34">
      <c r="A150" s="38" t="str">
        <f>IF(C150="","",VLOOKUP('OPĆI DIO'!$C$1,'OPĆI DIO'!$N$4:$W$137,10,FALSE))</f>
        <v/>
      </c>
      <c r="B150" s="38" t="str">
        <f>IF(C150="","",VLOOKUP('OPĆI DIO'!$C$1,'OPĆI DIO'!$N$4:$W$137,9,FALSE))</f>
        <v/>
      </c>
      <c r="C150" s="43"/>
      <c r="D150" s="38" t="str">
        <f t="shared" si="34"/>
        <v/>
      </c>
      <c r="E150" s="43"/>
      <c r="F150" s="38" t="str">
        <f t="shared" si="29"/>
        <v/>
      </c>
      <c r="G150" s="74"/>
      <c r="H150" s="38" t="str">
        <f t="shared" si="30"/>
        <v/>
      </c>
      <c r="I150" s="38" t="str">
        <f t="shared" si="31"/>
        <v/>
      </c>
      <c r="J150" s="73"/>
      <c r="K150" s="73"/>
      <c r="L150" s="73"/>
      <c r="M150" s="255"/>
      <c r="N150" t="str">
        <f>IF(C150="","",'OPĆI DIO'!$C$1)</f>
        <v/>
      </c>
      <c r="O150" t="str">
        <f t="shared" si="35"/>
        <v/>
      </c>
      <c r="P150" t="str">
        <f t="shared" si="36"/>
        <v/>
      </c>
      <c r="Q150" t="str">
        <f t="shared" si="37"/>
        <v/>
      </c>
      <c r="R150" t="str">
        <f t="shared" si="38"/>
        <v/>
      </c>
      <c r="S150" t="str">
        <f t="shared" si="39"/>
        <v/>
      </c>
      <c r="AC150" t="s">
        <v>2099</v>
      </c>
      <c r="AD150" t="s">
        <v>2100</v>
      </c>
      <c r="AE150" t="s">
        <v>2893</v>
      </c>
      <c r="AF150" t="s">
        <v>2894</v>
      </c>
      <c r="AG150" t="s">
        <v>2917</v>
      </c>
      <c r="AH150" t="s">
        <v>2927</v>
      </c>
    </row>
    <row r="151" spans="1:34">
      <c r="A151" s="38" t="str">
        <f>IF(C151="","",VLOOKUP('OPĆI DIO'!$C$1,'OPĆI DIO'!$N$4:$W$137,10,FALSE))</f>
        <v/>
      </c>
      <c r="B151" s="38" t="str">
        <f>IF(C151="","",VLOOKUP('OPĆI DIO'!$C$1,'OPĆI DIO'!$N$4:$W$137,9,FALSE))</f>
        <v/>
      </c>
      <c r="C151" s="43"/>
      <c r="D151" s="38" t="str">
        <f t="shared" si="34"/>
        <v/>
      </c>
      <c r="E151" s="43"/>
      <c r="F151" s="38" t="str">
        <f t="shared" si="29"/>
        <v/>
      </c>
      <c r="G151" s="74"/>
      <c r="H151" s="38" t="str">
        <f t="shared" si="30"/>
        <v/>
      </c>
      <c r="I151" s="38" t="str">
        <f t="shared" si="31"/>
        <v/>
      </c>
      <c r="J151" s="73"/>
      <c r="K151" s="73"/>
      <c r="L151" s="73"/>
      <c r="M151" s="255"/>
      <c r="N151" t="str">
        <f>IF(C151="","",'OPĆI DIO'!$C$1)</f>
        <v/>
      </c>
      <c r="O151" t="str">
        <f t="shared" si="35"/>
        <v/>
      </c>
      <c r="P151" t="str">
        <f t="shared" si="36"/>
        <v/>
      </c>
      <c r="Q151" t="str">
        <f t="shared" si="37"/>
        <v/>
      </c>
      <c r="R151" t="str">
        <f t="shared" si="38"/>
        <v/>
      </c>
      <c r="S151" t="str">
        <f t="shared" si="39"/>
        <v/>
      </c>
      <c r="AC151" t="s">
        <v>1273</v>
      </c>
      <c r="AD151" t="s">
        <v>1274</v>
      </c>
      <c r="AE151" t="s">
        <v>2897</v>
      </c>
      <c r="AF151" t="s">
        <v>2898</v>
      </c>
      <c r="AG151" t="s">
        <v>2917</v>
      </c>
      <c r="AH151" t="s">
        <v>2925</v>
      </c>
    </row>
    <row r="152" spans="1:34">
      <c r="A152" s="38" t="str">
        <f>IF(C152="","",VLOOKUP('OPĆI DIO'!$C$1,'OPĆI DIO'!$N$4:$W$137,10,FALSE))</f>
        <v/>
      </c>
      <c r="B152" s="38" t="str">
        <f>IF(C152="","",VLOOKUP('OPĆI DIO'!$C$1,'OPĆI DIO'!$N$4:$W$137,9,FALSE))</f>
        <v/>
      </c>
      <c r="C152" s="43"/>
      <c r="D152" s="38" t="str">
        <f t="shared" si="34"/>
        <v/>
      </c>
      <c r="E152" s="43"/>
      <c r="F152" s="38" t="str">
        <f t="shared" si="29"/>
        <v/>
      </c>
      <c r="G152" s="74"/>
      <c r="H152" s="38" t="str">
        <f t="shared" si="30"/>
        <v/>
      </c>
      <c r="I152" s="38" t="str">
        <f t="shared" si="31"/>
        <v/>
      </c>
      <c r="J152" s="73"/>
      <c r="K152" s="73"/>
      <c r="L152" s="73"/>
      <c r="M152" s="255"/>
      <c r="N152" t="str">
        <f>IF(C152="","",'OPĆI DIO'!$C$1)</f>
        <v/>
      </c>
      <c r="O152" t="str">
        <f t="shared" si="35"/>
        <v/>
      </c>
      <c r="P152" t="str">
        <f t="shared" si="36"/>
        <v/>
      </c>
      <c r="Q152" t="str">
        <f t="shared" si="37"/>
        <v/>
      </c>
      <c r="R152" t="str">
        <f t="shared" si="38"/>
        <v/>
      </c>
      <c r="S152" t="str">
        <f t="shared" si="39"/>
        <v/>
      </c>
      <c r="AC152" t="s">
        <v>1351</v>
      </c>
      <c r="AD152" t="s">
        <v>1352</v>
      </c>
      <c r="AE152" t="s">
        <v>2893</v>
      </c>
      <c r="AF152" t="s">
        <v>2894</v>
      </c>
      <c r="AG152" t="s">
        <v>2917</v>
      </c>
      <c r="AH152" t="s">
        <v>2925</v>
      </c>
    </row>
    <row r="153" spans="1:34">
      <c r="A153" s="38" t="str">
        <f>IF(C153="","",VLOOKUP('OPĆI DIO'!$C$1,'OPĆI DIO'!$N$4:$W$137,10,FALSE))</f>
        <v/>
      </c>
      <c r="B153" s="38" t="str">
        <f>IF(C153="","",VLOOKUP('OPĆI DIO'!$C$1,'OPĆI DIO'!$N$4:$W$137,9,FALSE))</f>
        <v/>
      </c>
      <c r="C153" s="43"/>
      <c r="D153" s="38" t="str">
        <f t="shared" si="34"/>
        <v/>
      </c>
      <c r="E153" s="43"/>
      <c r="F153" s="38" t="str">
        <f t="shared" si="29"/>
        <v/>
      </c>
      <c r="G153" s="74"/>
      <c r="H153" s="38" t="str">
        <f t="shared" si="30"/>
        <v/>
      </c>
      <c r="I153" s="38" t="str">
        <f t="shared" si="31"/>
        <v/>
      </c>
      <c r="J153" s="73"/>
      <c r="K153" s="73"/>
      <c r="L153" s="73"/>
      <c r="M153" s="255"/>
      <c r="N153" t="str">
        <f>IF(C153="","",'OPĆI DIO'!$C$1)</f>
        <v/>
      </c>
      <c r="O153" t="str">
        <f t="shared" si="35"/>
        <v/>
      </c>
      <c r="P153" t="str">
        <f t="shared" si="36"/>
        <v/>
      </c>
      <c r="Q153" t="str">
        <f t="shared" si="37"/>
        <v/>
      </c>
      <c r="R153" t="str">
        <f t="shared" si="38"/>
        <v/>
      </c>
      <c r="S153" t="str">
        <f t="shared" si="39"/>
        <v/>
      </c>
      <c r="AC153" t="s">
        <v>1435</v>
      </c>
      <c r="AD153" t="s">
        <v>1436</v>
      </c>
      <c r="AE153" t="s">
        <v>2897</v>
      </c>
      <c r="AF153" t="s">
        <v>2898</v>
      </c>
      <c r="AG153" t="s">
        <v>2917</v>
      </c>
      <c r="AH153" t="s">
        <v>2925</v>
      </c>
    </row>
    <row r="154" spans="1:34">
      <c r="A154" s="38" t="str">
        <f>IF(C154="","",VLOOKUP('OPĆI DIO'!$C$1,'OPĆI DIO'!$N$4:$W$137,10,FALSE))</f>
        <v/>
      </c>
      <c r="B154" s="38" t="str">
        <f>IF(C154="","",VLOOKUP('OPĆI DIO'!$C$1,'OPĆI DIO'!$N$4:$W$137,9,FALSE))</f>
        <v/>
      </c>
      <c r="C154" s="43"/>
      <c r="D154" s="38" t="str">
        <f t="shared" si="34"/>
        <v/>
      </c>
      <c r="E154" s="43"/>
      <c r="F154" s="38" t="str">
        <f t="shared" si="29"/>
        <v/>
      </c>
      <c r="G154" s="74"/>
      <c r="H154" s="38" t="str">
        <f t="shared" si="30"/>
        <v/>
      </c>
      <c r="I154" s="38" t="str">
        <f t="shared" si="31"/>
        <v/>
      </c>
      <c r="J154" s="73"/>
      <c r="K154" s="73"/>
      <c r="L154" s="73"/>
      <c r="M154" s="255"/>
      <c r="N154" t="str">
        <f>IF(C154="","",'OPĆI DIO'!$C$1)</f>
        <v/>
      </c>
      <c r="O154" t="str">
        <f t="shared" si="35"/>
        <v/>
      </c>
      <c r="P154" t="str">
        <f t="shared" si="36"/>
        <v/>
      </c>
      <c r="Q154" t="str">
        <f t="shared" si="37"/>
        <v/>
      </c>
      <c r="R154" t="str">
        <f t="shared" si="38"/>
        <v/>
      </c>
      <c r="S154" t="str">
        <f t="shared" si="39"/>
        <v/>
      </c>
      <c r="AC154" t="s">
        <v>46</v>
      </c>
      <c r="AD154" t="s">
        <v>47</v>
      </c>
      <c r="AE154" t="s">
        <v>2899</v>
      </c>
      <c r="AF154" t="s">
        <v>2900</v>
      </c>
      <c r="AG154" t="s">
        <v>2917</v>
      </c>
      <c r="AH154" t="s">
        <v>2925</v>
      </c>
    </row>
    <row r="155" spans="1:34">
      <c r="A155" s="38" t="str">
        <f>IF(C155="","",VLOOKUP('OPĆI DIO'!$C$1,'OPĆI DIO'!$N$4:$W$137,10,FALSE))</f>
        <v/>
      </c>
      <c r="B155" s="38" t="str">
        <f>IF(C155="","",VLOOKUP('OPĆI DIO'!$C$1,'OPĆI DIO'!$N$4:$W$137,9,FALSE))</f>
        <v/>
      </c>
      <c r="C155" s="43"/>
      <c r="D155" s="38" t="str">
        <f t="shared" si="34"/>
        <v/>
      </c>
      <c r="E155" s="43"/>
      <c r="F155" s="38" t="str">
        <f t="shared" si="29"/>
        <v/>
      </c>
      <c r="G155" s="74"/>
      <c r="H155" s="38" t="str">
        <f t="shared" si="30"/>
        <v/>
      </c>
      <c r="I155" s="38" t="str">
        <f t="shared" si="31"/>
        <v/>
      </c>
      <c r="J155" s="73"/>
      <c r="K155" s="73"/>
      <c r="L155" s="73"/>
      <c r="M155" s="255"/>
      <c r="N155" t="str">
        <f>IF(C155="","",'OPĆI DIO'!$C$1)</f>
        <v/>
      </c>
      <c r="O155" t="str">
        <f t="shared" si="35"/>
        <v/>
      </c>
      <c r="P155" t="str">
        <f t="shared" si="36"/>
        <v/>
      </c>
      <c r="Q155" t="str">
        <f t="shared" si="37"/>
        <v/>
      </c>
      <c r="R155" t="str">
        <f t="shared" si="38"/>
        <v/>
      </c>
      <c r="S155" t="str">
        <f t="shared" si="39"/>
        <v/>
      </c>
      <c r="AC155" t="s">
        <v>56</v>
      </c>
      <c r="AD155" t="s">
        <v>57</v>
      </c>
      <c r="AE155" t="s">
        <v>2899</v>
      </c>
      <c r="AF155" t="s">
        <v>2900</v>
      </c>
      <c r="AG155" t="s">
        <v>2917</v>
      </c>
      <c r="AH155" t="s">
        <v>2925</v>
      </c>
    </row>
    <row r="156" spans="1:34">
      <c r="A156" s="38" t="str">
        <f>IF(C156="","",VLOOKUP('OPĆI DIO'!$C$1,'OPĆI DIO'!$N$4:$W$137,10,FALSE))</f>
        <v/>
      </c>
      <c r="B156" s="38" t="str">
        <f>IF(C156="","",VLOOKUP('OPĆI DIO'!$C$1,'OPĆI DIO'!$N$4:$W$137,9,FALSE))</f>
        <v/>
      </c>
      <c r="C156" s="43"/>
      <c r="D156" s="38" t="str">
        <f t="shared" si="34"/>
        <v/>
      </c>
      <c r="E156" s="43"/>
      <c r="F156" s="38" t="str">
        <f t="shared" si="29"/>
        <v/>
      </c>
      <c r="G156" s="74"/>
      <c r="H156" s="38" t="str">
        <f t="shared" si="30"/>
        <v/>
      </c>
      <c r="I156" s="38" t="str">
        <f t="shared" si="31"/>
        <v/>
      </c>
      <c r="J156" s="73"/>
      <c r="K156" s="73"/>
      <c r="L156" s="73"/>
      <c r="M156" s="255"/>
      <c r="N156" t="str">
        <f>IF(C156="","",'OPĆI DIO'!$C$1)</f>
        <v/>
      </c>
      <c r="O156" t="str">
        <f t="shared" si="35"/>
        <v/>
      </c>
      <c r="P156" t="str">
        <f t="shared" si="36"/>
        <v/>
      </c>
      <c r="Q156" t="str">
        <f t="shared" si="37"/>
        <v/>
      </c>
      <c r="R156" t="str">
        <f t="shared" si="38"/>
        <v/>
      </c>
      <c r="S156" t="str">
        <f t="shared" si="39"/>
        <v/>
      </c>
      <c r="AC156" t="s">
        <v>59</v>
      </c>
      <c r="AD156" t="s">
        <v>60</v>
      </c>
      <c r="AE156" t="s">
        <v>2899</v>
      </c>
      <c r="AF156" t="s">
        <v>2900</v>
      </c>
      <c r="AG156" t="s">
        <v>2917</v>
      </c>
      <c r="AH156" t="s">
        <v>2925</v>
      </c>
    </row>
    <row r="157" spans="1:34">
      <c r="A157" s="38" t="str">
        <f>IF(C157="","",VLOOKUP('OPĆI DIO'!$C$1,'OPĆI DIO'!$N$4:$W$137,10,FALSE))</f>
        <v/>
      </c>
      <c r="B157" s="38" t="str">
        <f>IF(C157="","",VLOOKUP('OPĆI DIO'!$C$1,'OPĆI DIO'!$N$4:$W$137,9,FALSE))</f>
        <v/>
      </c>
      <c r="C157" s="43"/>
      <c r="D157" s="38" t="str">
        <f t="shared" si="34"/>
        <v/>
      </c>
      <c r="E157" s="43"/>
      <c r="F157" s="38" t="str">
        <f t="shared" si="29"/>
        <v/>
      </c>
      <c r="G157" s="74"/>
      <c r="H157" s="38" t="str">
        <f t="shared" si="30"/>
        <v/>
      </c>
      <c r="I157" s="38" t="str">
        <f t="shared" si="31"/>
        <v/>
      </c>
      <c r="J157" s="73"/>
      <c r="K157" s="73"/>
      <c r="L157" s="73"/>
      <c r="M157" s="255"/>
      <c r="N157" t="str">
        <f>IF(C157="","",'OPĆI DIO'!$C$1)</f>
        <v/>
      </c>
      <c r="O157" t="str">
        <f t="shared" si="35"/>
        <v/>
      </c>
      <c r="P157" t="str">
        <f t="shared" si="36"/>
        <v/>
      </c>
      <c r="Q157" t="str">
        <f t="shared" si="37"/>
        <v/>
      </c>
      <c r="R157" t="str">
        <f t="shared" si="38"/>
        <v/>
      </c>
      <c r="S157" t="str">
        <f t="shared" si="39"/>
        <v/>
      </c>
      <c r="AC157" t="s">
        <v>61</v>
      </c>
      <c r="AD157" t="s">
        <v>62</v>
      </c>
      <c r="AE157" t="s">
        <v>2899</v>
      </c>
      <c r="AF157" t="s">
        <v>2900</v>
      </c>
      <c r="AG157" t="s">
        <v>2917</v>
      </c>
      <c r="AH157" t="s">
        <v>2925</v>
      </c>
    </row>
    <row r="158" spans="1:34">
      <c r="A158" s="38" t="str">
        <f>IF(C158="","",VLOOKUP('OPĆI DIO'!$C$1,'OPĆI DIO'!$N$4:$W$137,10,FALSE))</f>
        <v/>
      </c>
      <c r="B158" s="38" t="str">
        <f>IF(C158="","",VLOOKUP('OPĆI DIO'!$C$1,'OPĆI DIO'!$N$4:$W$137,9,FALSE))</f>
        <v/>
      </c>
      <c r="C158" s="43"/>
      <c r="D158" s="38" t="str">
        <f t="shared" si="34"/>
        <v/>
      </c>
      <c r="E158" s="43"/>
      <c r="F158" s="38" t="str">
        <f t="shared" ref="F158:F221" si="40">IFERROR(VLOOKUP(E158,$W$5:$Y$131,2,FALSE),"")</f>
        <v/>
      </c>
      <c r="G158" s="74"/>
      <c r="H158" s="38" t="str">
        <f t="shared" ref="H158:H221" si="41">IFERROR(VLOOKUP(G158,$AC$6:$AD$355,2,FALSE),"")</f>
        <v/>
      </c>
      <c r="I158" s="38" t="str">
        <f t="shared" ref="I158:I221" si="42">IFERROR(VLOOKUP(G158,$AC$6:$AG$355,3,FALSE),"")</f>
        <v/>
      </c>
      <c r="J158" s="73"/>
      <c r="K158" s="73"/>
      <c r="L158" s="73"/>
      <c r="M158" s="255"/>
      <c r="N158" t="str">
        <f>IF(C158="","",'OPĆI DIO'!$C$1)</f>
        <v/>
      </c>
      <c r="O158" t="str">
        <f t="shared" si="35"/>
        <v/>
      </c>
      <c r="P158" t="str">
        <f t="shared" si="36"/>
        <v/>
      </c>
      <c r="Q158" t="str">
        <f t="shared" si="37"/>
        <v/>
      </c>
      <c r="R158" t="str">
        <f t="shared" si="38"/>
        <v/>
      </c>
      <c r="S158" t="str">
        <f t="shared" si="39"/>
        <v/>
      </c>
      <c r="AC158" t="s">
        <v>660</v>
      </c>
      <c r="AD158" t="s">
        <v>661</v>
      </c>
      <c r="AE158" t="s">
        <v>2899</v>
      </c>
      <c r="AF158" t="s">
        <v>2900</v>
      </c>
      <c r="AG158" t="s">
        <v>2917</v>
      </c>
      <c r="AH158" t="s">
        <v>2925</v>
      </c>
    </row>
    <row r="159" spans="1:34">
      <c r="A159" s="38" t="str">
        <f>IF(C159="","",VLOOKUP('OPĆI DIO'!$C$1,'OPĆI DIO'!$N$4:$W$137,10,FALSE))</f>
        <v/>
      </c>
      <c r="B159" s="38" t="str">
        <f>IF(C159="","",VLOOKUP('OPĆI DIO'!$C$1,'OPĆI DIO'!$N$4:$W$137,9,FALSE))</f>
        <v/>
      </c>
      <c r="C159" s="43"/>
      <c r="D159" s="38" t="str">
        <f t="shared" si="34"/>
        <v/>
      </c>
      <c r="E159" s="43"/>
      <c r="F159" s="38" t="str">
        <f t="shared" si="40"/>
        <v/>
      </c>
      <c r="G159" s="74"/>
      <c r="H159" s="38" t="str">
        <f t="shared" si="41"/>
        <v/>
      </c>
      <c r="I159" s="38" t="str">
        <f t="shared" si="42"/>
        <v/>
      </c>
      <c r="J159" s="73"/>
      <c r="K159" s="73"/>
      <c r="L159" s="73"/>
      <c r="M159" s="255"/>
      <c r="N159" t="str">
        <f>IF(C159="","",'OPĆI DIO'!$C$1)</f>
        <v/>
      </c>
      <c r="O159" t="str">
        <f t="shared" si="35"/>
        <v/>
      </c>
      <c r="P159" t="str">
        <f t="shared" si="36"/>
        <v/>
      </c>
      <c r="Q159" t="str">
        <f t="shared" si="37"/>
        <v/>
      </c>
      <c r="R159" t="str">
        <f t="shared" si="38"/>
        <v/>
      </c>
      <c r="S159" t="str">
        <f t="shared" si="39"/>
        <v/>
      </c>
      <c r="AC159" t="s">
        <v>66</v>
      </c>
      <c r="AD159" t="s">
        <v>67</v>
      </c>
      <c r="AE159" t="s">
        <v>2899</v>
      </c>
      <c r="AF159" t="s">
        <v>2900</v>
      </c>
      <c r="AG159" t="s">
        <v>2917</v>
      </c>
      <c r="AH159" t="s">
        <v>2925</v>
      </c>
    </row>
    <row r="160" spans="1:34">
      <c r="A160" s="38" t="str">
        <f>IF(C160="","",VLOOKUP('OPĆI DIO'!$C$1,'OPĆI DIO'!$N$4:$W$137,10,FALSE))</f>
        <v/>
      </c>
      <c r="B160" s="38" t="str">
        <f>IF(C160="","",VLOOKUP('OPĆI DIO'!$C$1,'OPĆI DIO'!$N$4:$W$137,9,FALSE))</f>
        <v/>
      </c>
      <c r="C160" s="43"/>
      <c r="D160" s="38" t="str">
        <f t="shared" si="34"/>
        <v/>
      </c>
      <c r="E160" s="43"/>
      <c r="F160" s="38" t="str">
        <f t="shared" si="40"/>
        <v/>
      </c>
      <c r="G160" s="74"/>
      <c r="H160" s="38" t="str">
        <f t="shared" si="41"/>
        <v/>
      </c>
      <c r="I160" s="38" t="str">
        <f t="shared" si="42"/>
        <v/>
      </c>
      <c r="J160" s="73"/>
      <c r="K160" s="73"/>
      <c r="L160" s="73"/>
      <c r="M160" s="255"/>
      <c r="N160" t="str">
        <f>IF(C160="","",'OPĆI DIO'!$C$1)</f>
        <v/>
      </c>
      <c r="O160" t="str">
        <f t="shared" si="35"/>
        <v/>
      </c>
      <c r="P160" t="str">
        <f t="shared" si="36"/>
        <v/>
      </c>
      <c r="Q160" t="str">
        <f t="shared" si="37"/>
        <v/>
      </c>
      <c r="R160" t="str">
        <f t="shared" si="38"/>
        <v/>
      </c>
      <c r="S160" t="str">
        <f t="shared" si="39"/>
        <v/>
      </c>
      <c r="AC160" t="s">
        <v>68</v>
      </c>
      <c r="AD160" t="s">
        <v>69</v>
      </c>
      <c r="AE160" t="s">
        <v>2899</v>
      </c>
      <c r="AF160" t="s">
        <v>2900</v>
      </c>
      <c r="AG160" t="s">
        <v>2917</v>
      </c>
      <c r="AH160" t="s">
        <v>2925</v>
      </c>
    </row>
    <row r="161" spans="1:34">
      <c r="A161" s="38" t="str">
        <f>IF(C161="","",VLOOKUP('OPĆI DIO'!$C$1,'OPĆI DIO'!$N$4:$W$137,10,FALSE))</f>
        <v/>
      </c>
      <c r="B161" s="38" t="str">
        <f>IF(C161="","",VLOOKUP('OPĆI DIO'!$C$1,'OPĆI DIO'!$N$4:$W$137,9,FALSE))</f>
        <v/>
      </c>
      <c r="C161" s="43"/>
      <c r="D161" s="38" t="str">
        <f t="shared" si="34"/>
        <v/>
      </c>
      <c r="E161" s="43"/>
      <c r="F161" s="38" t="str">
        <f t="shared" si="40"/>
        <v/>
      </c>
      <c r="G161" s="74"/>
      <c r="H161" s="38" t="str">
        <f t="shared" si="41"/>
        <v/>
      </c>
      <c r="I161" s="38" t="str">
        <f t="shared" si="42"/>
        <v/>
      </c>
      <c r="J161" s="73"/>
      <c r="K161" s="73"/>
      <c r="L161" s="73"/>
      <c r="M161" s="255"/>
      <c r="N161" t="str">
        <f>IF(C161="","",'OPĆI DIO'!$C$1)</f>
        <v/>
      </c>
      <c r="O161" t="str">
        <f t="shared" si="35"/>
        <v/>
      </c>
      <c r="P161" t="str">
        <f t="shared" si="36"/>
        <v/>
      </c>
      <c r="Q161" t="str">
        <f t="shared" si="37"/>
        <v/>
      </c>
      <c r="R161" t="str">
        <f t="shared" si="38"/>
        <v/>
      </c>
      <c r="S161" t="str">
        <f t="shared" si="39"/>
        <v/>
      </c>
      <c r="AC161" t="s">
        <v>70</v>
      </c>
      <c r="AD161" t="s">
        <v>71</v>
      </c>
      <c r="AE161" t="s">
        <v>2899</v>
      </c>
      <c r="AF161" t="s">
        <v>2900</v>
      </c>
      <c r="AG161" t="s">
        <v>2917</v>
      </c>
      <c r="AH161" t="s">
        <v>2925</v>
      </c>
    </row>
    <row r="162" spans="1:34">
      <c r="A162" s="38" t="str">
        <f>IF(C162="","",VLOOKUP('OPĆI DIO'!$C$1,'OPĆI DIO'!$N$4:$W$137,10,FALSE))</f>
        <v/>
      </c>
      <c r="B162" s="38" t="str">
        <f>IF(C162="","",VLOOKUP('OPĆI DIO'!$C$1,'OPĆI DIO'!$N$4:$W$137,9,FALSE))</f>
        <v/>
      </c>
      <c r="C162" s="43"/>
      <c r="D162" s="38" t="str">
        <f t="shared" si="34"/>
        <v/>
      </c>
      <c r="E162" s="43"/>
      <c r="F162" s="38" t="str">
        <f t="shared" si="40"/>
        <v/>
      </c>
      <c r="G162" s="74"/>
      <c r="H162" s="38" t="str">
        <f t="shared" si="41"/>
        <v/>
      </c>
      <c r="I162" s="38" t="str">
        <f t="shared" si="42"/>
        <v/>
      </c>
      <c r="J162" s="73"/>
      <c r="K162" s="73"/>
      <c r="L162" s="73"/>
      <c r="M162" s="255"/>
      <c r="N162" t="str">
        <f>IF(C162="","",'OPĆI DIO'!$C$1)</f>
        <v/>
      </c>
      <c r="O162" t="str">
        <f t="shared" si="35"/>
        <v/>
      </c>
      <c r="P162" t="str">
        <f t="shared" si="36"/>
        <v/>
      </c>
      <c r="Q162" t="str">
        <f t="shared" si="37"/>
        <v/>
      </c>
      <c r="R162" t="str">
        <f t="shared" si="38"/>
        <v/>
      </c>
      <c r="S162" t="str">
        <f t="shared" si="39"/>
        <v/>
      </c>
      <c r="AC162" t="s">
        <v>73</v>
      </c>
      <c r="AD162" t="s">
        <v>74</v>
      </c>
      <c r="AE162" t="s">
        <v>2899</v>
      </c>
      <c r="AF162" t="s">
        <v>2900</v>
      </c>
      <c r="AG162" t="s">
        <v>2917</v>
      </c>
      <c r="AH162" t="s">
        <v>2925</v>
      </c>
    </row>
    <row r="163" spans="1:34">
      <c r="A163" s="38" t="str">
        <f>IF(C163="","",VLOOKUP('OPĆI DIO'!$C$1,'OPĆI DIO'!$N$4:$W$137,10,FALSE))</f>
        <v/>
      </c>
      <c r="B163" s="38" t="str">
        <f>IF(C163="","",VLOOKUP('OPĆI DIO'!$C$1,'OPĆI DIO'!$N$4:$W$137,9,FALSE))</f>
        <v/>
      </c>
      <c r="C163" s="43"/>
      <c r="D163" s="38" t="str">
        <f t="shared" si="34"/>
        <v/>
      </c>
      <c r="E163" s="43"/>
      <c r="F163" s="38" t="str">
        <f t="shared" si="40"/>
        <v/>
      </c>
      <c r="G163" s="74"/>
      <c r="H163" s="38" t="str">
        <f t="shared" si="41"/>
        <v/>
      </c>
      <c r="I163" s="38" t="str">
        <f t="shared" si="42"/>
        <v/>
      </c>
      <c r="J163" s="73"/>
      <c r="K163" s="73"/>
      <c r="L163" s="73"/>
      <c r="M163" s="255"/>
      <c r="N163" t="str">
        <f>IF(C163="","",'OPĆI DIO'!$C$1)</f>
        <v/>
      </c>
      <c r="O163" t="str">
        <f t="shared" si="35"/>
        <v/>
      </c>
      <c r="P163" t="str">
        <f t="shared" si="36"/>
        <v/>
      </c>
      <c r="Q163" t="str">
        <f t="shared" si="37"/>
        <v/>
      </c>
      <c r="R163" t="str">
        <f t="shared" si="38"/>
        <v/>
      </c>
      <c r="S163" t="str">
        <f t="shared" si="39"/>
        <v/>
      </c>
      <c r="AC163" t="s">
        <v>664</v>
      </c>
      <c r="AD163" t="s">
        <v>665</v>
      </c>
      <c r="AE163" t="s">
        <v>2899</v>
      </c>
      <c r="AF163" t="s">
        <v>2900</v>
      </c>
      <c r="AG163" t="s">
        <v>2917</v>
      </c>
      <c r="AH163" t="s">
        <v>2925</v>
      </c>
    </row>
    <row r="164" spans="1:34">
      <c r="A164" s="38" t="str">
        <f>IF(C164="","",VLOOKUP('OPĆI DIO'!$C$1,'OPĆI DIO'!$N$4:$W$137,10,FALSE))</f>
        <v/>
      </c>
      <c r="B164" s="38" t="str">
        <f>IF(C164="","",VLOOKUP('OPĆI DIO'!$C$1,'OPĆI DIO'!$N$4:$W$137,9,FALSE))</f>
        <v/>
      </c>
      <c r="C164" s="43"/>
      <c r="D164" s="38" t="str">
        <f t="shared" si="34"/>
        <v/>
      </c>
      <c r="E164" s="43"/>
      <c r="F164" s="38" t="str">
        <f t="shared" si="40"/>
        <v/>
      </c>
      <c r="G164" s="74"/>
      <c r="H164" s="38" t="str">
        <f t="shared" si="41"/>
        <v/>
      </c>
      <c r="I164" s="38" t="str">
        <f t="shared" si="42"/>
        <v/>
      </c>
      <c r="J164" s="73"/>
      <c r="K164" s="73"/>
      <c r="L164" s="73"/>
      <c r="M164" s="255"/>
      <c r="N164" t="str">
        <f>IF(C164="","",'OPĆI DIO'!$C$1)</f>
        <v/>
      </c>
      <c r="O164" t="str">
        <f t="shared" si="35"/>
        <v/>
      </c>
      <c r="P164" t="str">
        <f t="shared" si="36"/>
        <v/>
      </c>
      <c r="Q164" t="str">
        <f t="shared" si="37"/>
        <v/>
      </c>
      <c r="R164" t="str">
        <f t="shared" si="38"/>
        <v/>
      </c>
      <c r="S164" t="str">
        <f t="shared" si="39"/>
        <v/>
      </c>
      <c r="AC164" t="s">
        <v>1339</v>
      </c>
      <c r="AD164" t="s">
        <v>735</v>
      </c>
      <c r="AE164" t="s">
        <v>2899</v>
      </c>
      <c r="AF164" t="s">
        <v>2900</v>
      </c>
      <c r="AG164" t="s">
        <v>2917</v>
      </c>
      <c r="AH164" t="s">
        <v>2925</v>
      </c>
    </row>
    <row r="165" spans="1:34">
      <c r="A165" s="38" t="str">
        <f>IF(C165="","",VLOOKUP('OPĆI DIO'!$C$1,'OPĆI DIO'!$N$4:$W$137,10,FALSE))</f>
        <v/>
      </c>
      <c r="B165" s="38" t="str">
        <f>IF(C165="","",VLOOKUP('OPĆI DIO'!$C$1,'OPĆI DIO'!$N$4:$W$137,9,FALSE))</f>
        <v/>
      </c>
      <c r="C165" s="43"/>
      <c r="D165" s="38" t="str">
        <f t="shared" si="34"/>
        <v/>
      </c>
      <c r="E165" s="43"/>
      <c r="F165" s="38" t="str">
        <f t="shared" si="40"/>
        <v/>
      </c>
      <c r="G165" s="74"/>
      <c r="H165" s="38" t="str">
        <f t="shared" si="41"/>
        <v/>
      </c>
      <c r="I165" s="38" t="str">
        <f t="shared" si="42"/>
        <v/>
      </c>
      <c r="J165" s="73"/>
      <c r="K165" s="73"/>
      <c r="L165" s="73"/>
      <c r="M165" s="255"/>
      <c r="N165" t="str">
        <f>IF(C165="","",'OPĆI DIO'!$C$1)</f>
        <v/>
      </c>
      <c r="O165" t="str">
        <f t="shared" si="35"/>
        <v/>
      </c>
      <c r="P165" t="str">
        <f t="shared" si="36"/>
        <v/>
      </c>
      <c r="Q165" t="str">
        <f t="shared" si="37"/>
        <v/>
      </c>
      <c r="R165" t="str">
        <f t="shared" si="38"/>
        <v/>
      </c>
      <c r="S165" t="str">
        <f t="shared" si="39"/>
        <v/>
      </c>
      <c r="AC165" t="s">
        <v>736</v>
      </c>
      <c r="AD165" t="s">
        <v>737</v>
      </c>
      <c r="AE165" t="s">
        <v>2899</v>
      </c>
      <c r="AF165" t="s">
        <v>2900</v>
      </c>
      <c r="AG165" t="s">
        <v>2917</v>
      </c>
      <c r="AH165" t="s">
        <v>2925</v>
      </c>
    </row>
    <row r="166" spans="1:34">
      <c r="A166" s="38" t="str">
        <f>IF(C166="","",VLOOKUP('OPĆI DIO'!$C$1,'OPĆI DIO'!$N$4:$W$137,10,FALSE))</f>
        <v/>
      </c>
      <c r="B166" s="38" t="str">
        <f>IF(C166="","",VLOOKUP('OPĆI DIO'!$C$1,'OPĆI DIO'!$N$4:$W$137,9,FALSE))</f>
        <v/>
      </c>
      <c r="C166" s="43"/>
      <c r="D166" s="38" t="str">
        <f t="shared" si="34"/>
        <v/>
      </c>
      <c r="E166" s="43"/>
      <c r="F166" s="38" t="str">
        <f t="shared" si="40"/>
        <v/>
      </c>
      <c r="G166" s="74"/>
      <c r="H166" s="38" t="str">
        <f t="shared" si="41"/>
        <v/>
      </c>
      <c r="I166" s="38" t="str">
        <f t="shared" si="42"/>
        <v/>
      </c>
      <c r="J166" s="73"/>
      <c r="K166" s="73"/>
      <c r="L166" s="73"/>
      <c r="M166" s="255"/>
      <c r="N166" t="str">
        <f>IF(C166="","",'OPĆI DIO'!$C$1)</f>
        <v/>
      </c>
      <c r="O166" t="str">
        <f t="shared" si="35"/>
        <v/>
      </c>
      <c r="P166" t="str">
        <f t="shared" si="36"/>
        <v/>
      </c>
      <c r="Q166" t="str">
        <f t="shared" si="37"/>
        <v/>
      </c>
      <c r="R166" t="str">
        <f t="shared" si="38"/>
        <v/>
      </c>
      <c r="S166" t="str">
        <f t="shared" si="39"/>
        <v/>
      </c>
      <c r="AC166" t="s">
        <v>658</v>
      </c>
      <c r="AD166" t="s">
        <v>659</v>
      </c>
      <c r="AE166" t="s">
        <v>2899</v>
      </c>
      <c r="AF166" t="s">
        <v>2900</v>
      </c>
      <c r="AG166" t="s">
        <v>2917</v>
      </c>
      <c r="AH166" t="s">
        <v>2925</v>
      </c>
    </row>
    <row r="167" spans="1:34">
      <c r="A167" s="38" t="str">
        <f>IF(C167="","",VLOOKUP('OPĆI DIO'!$C$1,'OPĆI DIO'!$N$4:$W$137,10,FALSE))</f>
        <v/>
      </c>
      <c r="B167" s="38" t="str">
        <f>IF(C167="","",VLOOKUP('OPĆI DIO'!$C$1,'OPĆI DIO'!$N$4:$W$137,9,FALSE))</f>
        <v/>
      </c>
      <c r="C167" s="43"/>
      <c r="D167" s="38" t="str">
        <f t="shared" si="34"/>
        <v/>
      </c>
      <c r="E167" s="43"/>
      <c r="F167" s="38" t="str">
        <f t="shared" si="40"/>
        <v/>
      </c>
      <c r="G167" s="74"/>
      <c r="H167" s="38" t="str">
        <f t="shared" si="41"/>
        <v/>
      </c>
      <c r="I167" s="38" t="str">
        <f t="shared" si="42"/>
        <v/>
      </c>
      <c r="J167" s="73"/>
      <c r="K167" s="73"/>
      <c r="L167" s="73"/>
      <c r="M167" s="255"/>
      <c r="N167" t="str">
        <f>IF(C167="","",'OPĆI DIO'!$C$1)</f>
        <v/>
      </c>
      <c r="O167" t="str">
        <f t="shared" si="35"/>
        <v/>
      </c>
      <c r="P167" t="str">
        <f t="shared" si="36"/>
        <v/>
      </c>
      <c r="Q167" t="str">
        <f t="shared" si="37"/>
        <v/>
      </c>
      <c r="R167" t="str">
        <f t="shared" si="38"/>
        <v/>
      </c>
      <c r="S167" t="str">
        <f t="shared" si="39"/>
        <v/>
      </c>
      <c r="AC167" t="s">
        <v>90</v>
      </c>
      <c r="AD167" t="s">
        <v>1207</v>
      </c>
      <c r="AE167" t="s">
        <v>2899</v>
      </c>
      <c r="AF167" t="s">
        <v>2900</v>
      </c>
      <c r="AG167" t="s">
        <v>2917</v>
      </c>
      <c r="AH167" t="s">
        <v>2925</v>
      </c>
    </row>
    <row r="168" spans="1:34">
      <c r="A168" s="38" t="str">
        <f>IF(C168="","",VLOOKUP('OPĆI DIO'!$C$1,'OPĆI DIO'!$N$4:$W$137,10,FALSE))</f>
        <v/>
      </c>
      <c r="B168" s="38" t="str">
        <f>IF(C168="","",VLOOKUP('OPĆI DIO'!$C$1,'OPĆI DIO'!$N$4:$W$137,9,FALSE))</f>
        <v/>
      </c>
      <c r="C168" s="43"/>
      <c r="D168" s="38" t="str">
        <f t="shared" si="34"/>
        <v/>
      </c>
      <c r="E168" s="43"/>
      <c r="F168" s="38" t="str">
        <f t="shared" si="40"/>
        <v/>
      </c>
      <c r="G168" s="74"/>
      <c r="H168" s="38" t="str">
        <f t="shared" si="41"/>
        <v/>
      </c>
      <c r="I168" s="38" t="str">
        <f t="shared" si="42"/>
        <v/>
      </c>
      <c r="J168" s="73"/>
      <c r="K168" s="73"/>
      <c r="L168" s="73"/>
      <c r="M168" s="255"/>
      <c r="N168" t="str">
        <f>IF(C168="","",'OPĆI DIO'!$C$1)</f>
        <v/>
      </c>
      <c r="O168" t="str">
        <f t="shared" si="35"/>
        <v/>
      </c>
      <c r="P168" t="str">
        <f t="shared" si="36"/>
        <v/>
      </c>
      <c r="Q168" t="str">
        <f t="shared" si="37"/>
        <v/>
      </c>
      <c r="R168" t="str">
        <f t="shared" si="38"/>
        <v/>
      </c>
      <c r="S168" t="str">
        <f t="shared" si="39"/>
        <v/>
      </c>
      <c r="AC168" t="s">
        <v>115</v>
      </c>
      <c r="AD168" t="s">
        <v>1208</v>
      </c>
      <c r="AE168" t="s">
        <v>2899</v>
      </c>
      <c r="AF168" t="s">
        <v>2900</v>
      </c>
      <c r="AG168" t="s">
        <v>2917</v>
      </c>
      <c r="AH168" t="s">
        <v>2925</v>
      </c>
    </row>
    <row r="169" spans="1:34">
      <c r="A169" s="38" t="str">
        <f>IF(C169="","",VLOOKUP('OPĆI DIO'!$C$1,'OPĆI DIO'!$N$4:$W$137,10,FALSE))</f>
        <v/>
      </c>
      <c r="B169" s="38" t="str">
        <f>IF(C169="","",VLOOKUP('OPĆI DIO'!$C$1,'OPĆI DIO'!$N$4:$W$137,9,FALSE))</f>
        <v/>
      </c>
      <c r="C169" s="43"/>
      <c r="D169" s="38" t="str">
        <f t="shared" si="34"/>
        <v/>
      </c>
      <c r="E169" s="43"/>
      <c r="F169" s="38" t="str">
        <f t="shared" si="40"/>
        <v/>
      </c>
      <c r="G169" s="74"/>
      <c r="H169" s="38" t="str">
        <f t="shared" si="41"/>
        <v/>
      </c>
      <c r="I169" s="38" t="str">
        <f t="shared" si="42"/>
        <v/>
      </c>
      <c r="J169" s="73"/>
      <c r="K169" s="73"/>
      <c r="L169" s="73"/>
      <c r="M169" s="255"/>
      <c r="N169" t="str">
        <f>IF(C169="","",'OPĆI DIO'!$C$1)</f>
        <v/>
      </c>
      <c r="O169" t="str">
        <f t="shared" si="35"/>
        <v/>
      </c>
      <c r="P169" t="str">
        <f t="shared" si="36"/>
        <v/>
      </c>
      <c r="Q169" t="str">
        <f t="shared" si="37"/>
        <v/>
      </c>
      <c r="R169" t="str">
        <f t="shared" si="38"/>
        <v/>
      </c>
      <c r="S169" t="str">
        <f t="shared" si="39"/>
        <v/>
      </c>
      <c r="AC169" t="s">
        <v>1372</v>
      </c>
      <c r="AD169" t="s">
        <v>1373</v>
      </c>
      <c r="AE169" t="s">
        <v>2899</v>
      </c>
      <c r="AF169" t="s">
        <v>2900</v>
      </c>
      <c r="AG169" t="s">
        <v>2917</v>
      </c>
      <c r="AH169" t="s">
        <v>2925</v>
      </c>
    </row>
    <row r="170" spans="1:34">
      <c r="A170" s="38" t="str">
        <f>IF(C170="","",VLOOKUP('OPĆI DIO'!$C$1,'OPĆI DIO'!$N$4:$W$137,10,FALSE))</f>
        <v/>
      </c>
      <c r="B170" s="38" t="str">
        <f>IF(C170="","",VLOOKUP('OPĆI DIO'!$C$1,'OPĆI DIO'!$N$4:$W$137,9,FALSE))</f>
        <v/>
      </c>
      <c r="C170" s="43"/>
      <c r="D170" s="38" t="str">
        <f t="shared" si="34"/>
        <v/>
      </c>
      <c r="E170" s="43"/>
      <c r="F170" s="38" t="str">
        <f t="shared" si="40"/>
        <v/>
      </c>
      <c r="G170" s="74"/>
      <c r="H170" s="38" t="str">
        <f t="shared" si="41"/>
        <v/>
      </c>
      <c r="I170" s="38" t="str">
        <f t="shared" si="42"/>
        <v/>
      </c>
      <c r="J170" s="73"/>
      <c r="K170" s="73"/>
      <c r="L170" s="73"/>
      <c r="M170" s="255"/>
      <c r="N170" t="str">
        <f>IF(C170="","",'OPĆI DIO'!$C$1)</f>
        <v/>
      </c>
      <c r="O170" t="str">
        <f t="shared" si="35"/>
        <v/>
      </c>
      <c r="P170" t="str">
        <f t="shared" si="36"/>
        <v/>
      </c>
      <c r="Q170" t="str">
        <f t="shared" si="37"/>
        <v/>
      </c>
      <c r="R170" t="str">
        <f t="shared" si="38"/>
        <v/>
      </c>
      <c r="S170" t="str">
        <f t="shared" si="39"/>
        <v/>
      </c>
      <c r="AC170" t="s">
        <v>122</v>
      </c>
      <c r="AD170" t="s">
        <v>1209</v>
      </c>
      <c r="AE170" t="s">
        <v>2899</v>
      </c>
      <c r="AF170" t="s">
        <v>2900</v>
      </c>
      <c r="AG170" t="s">
        <v>2917</v>
      </c>
      <c r="AH170" t="s">
        <v>2925</v>
      </c>
    </row>
    <row r="171" spans="1:34">
      <c r="A171" s="38" t="str">
        <f>IF(C171="","",VLOOKUP('OPĆI DIO'!$C$1,'OPĆI DIO'!$N$4:$W$137,10,FALSE))</f>
        <v/>
      </c>
      <c r="B171" s="38" t="str">
        <f>IF(C171="","",VLOOKUP('OPĆI DIO'!$C$1,'OPĆI DIO'!$N$4:$W$137,9,FALSE))</f>
        <v/>
      </c>
      <c r="C171" s="43"/>
      <c r="D171" s="38" t="str">
        <f t="shared" si="34"/>
        <v/>
      </c>
      <c r="E171" s="43"/>
      <c r="F171" s="38" t="str">
        <f t="shared" si="40"/>
        <v/>
      </c>
      <c r="G171" s="74"/>
      <c r="H171" s="38" t="str">
        <f t="shared" si="41"/>
        <v/>
      </c>
      <c r="I171" s="38" t="str">
        <f t="shared" si="42"/>
        <v/>
      </c>
      <c r="J171" s="73"/>
      <c r="K171" s="73"/>
      <c r="L171" s="73"/>
      <c r="M171" s="255"/>
      <c r="N171" t="str">
        <f>IF(C171="","",'OPĆI DIO'!$C$1)</f>
        <v/>
      </c>
      <c r="O171" t="str">
        <f t="shared" si="35"/>
        <v/>
      </c>
      <c r="P171" t="str">
        <f t="shared" si="36"/>
        <v/>
      </c>
      <c r="Q171" t="str">
        <f t="shared" si="37"/>
        <v/>
      </c>
      <c r="R171" t="str">
        <f t="shared" si="38"/>
        <v/>
      </c>
      <c r="S171" t="str">
        <f t="shared" si="39"/>
        <v/>
      </c>
      <c r="AC171" t="s">
        <v>128</v>
      </c>
      <c r="AD171" t="s">
        <v>1210</v>
      </c>
      <c r="AE171" t="s">
        <v>2899</v>
      </c>
      <c r="AF171" t="s">
        <v>2900</v>
      </c>
      <c r="AG171" t="s">
        <v>2917</v>
      </c>
      <c r="AH171" t="s">
        <v>2925</v>
      </c>
    </row>
    <row r="172" spans="1:34">
      <c r="A172" s="38" t="str">
        <f>IF(C172="","",VLOOKUP('OPĆI DIO'!$C$1,'OPĆI DIO'!$N$4:$W$137,10,FALSE))</f>
        <v/>
      </c>
      <c r="B172" s="38" t="str">
        <f>IF(C172="","",VLOOKUP('OPĆI DIO'!$C$1,'OPĆI DIO'!$N$4:$W$137,9,FALSE))</f>
        <v/>
      </c>
      <c r="C172" s="43"/>
      <c r="D172" s="38" t="str">
        <f t="shared" si="34"/>
        <v/>
      </c>
      <c r="E172" s="43"/>
      <c r="F172" s="38" t="str">
        <f t="shared" si="40"/>
        <v/>
      </c>
      <c r="G172" s="74"/>
      <c r="H172" s="38" t="str">
        <f t="shared" si="41"/>
        <v/>
      </c>
      <c r="I172" s="38" t="str">
        <f t="shared" si="42"/>
        <v/>
      </c>
      <c r="J172" s="73"/>
      <c r="K172" s="73"/>
      <c r="L172" s="73"/>
      <c r="M172" s="255"/>
      <c r="N172" t="str">
        <f>IF(C172="","",'OPĆI DIO'!$C$1)</f>
        <v/>
      </c>
      <c r="O172" t="str">
        <f t="shared" si="35"/>
        <v/>
      </c>
      <c r="P172" t="str">
        <f t="shared" si="36"/>
        <v/>
      </c>
      <c r="Q172" t="str">
        <f t="shared" si="37"/>
        <v/>
      </c>
      <c r="R172" t="str">
        <f t="shared" si="38"/>
        <v/>
      </c>
      <c r="S172" t="str">
        <f t="shared" si="39"/>
        <v/>
      </c>
      <c r="AC172" t="s">
        <v>130</v>
      </c>
      <c r="AD172" t="s">
        <v>1211</v>
      </c>
      <c r="AE172" t="s">
        <v>2899</v>
      </c>
      <c r="AF172" t="s">
        <v>2900</v>
      </c>
      <c r="AG172" t="s">
        <v>2917</v>
      </c>
      <c r="AH172" t="s">
        <v>2925</v>
      </c>
    </row>
    <row r="173" spans="1:34">
      <c r="A173" s="38" t="str">
        <f>IF(C173="","",VLOOKUP('OPĆI DIO'!$C$1,'OPĆI DIO'!$N$4:$W$137,10,FALSE))</f>
        <v/>
      </c>
      <c r="B173" s="38" t="str">
        <f>IF(C173="","",VLOOKUP('OPĆI DIO'!$C$1,'OPĆI DIO'!$N$4:$W$137,9,FALSE))</f>
        <v/>
      </c>
      <c r="C173" s="43"/>
      <c r="D173" s="38" t="str">
        <f t="shared" si="34"/>
        <v/>
      </c>
      <c r="E173" s="43"/>
      <c r="F173" s="38" t="str">
        <f t="shared" si="40"/>
        <v/>
      </c>
      <c r="G173" s="74"/>
      <c r="H173" s="38" t="str">
        <f t="shared" si="41"/>
        <v/>
      </c>
      <c r="I173" s="38" t="str">
        <f t="shared" si="42"/>
        <v/>
      </c>
      <c r="J173" s="73"/>
      <c r="K173" s="73"/>
      <c r="L173" s="73"/>
      <c r="M173" s="255"/>
      <c r="N173" t="str">
        <f>IF(C173="","",'OPĆI DIO'!$C$1)</f>
        <v/>
      </c>
      <c r="O173" t="str">
        <f t="shared" si="35"/>
        <v/>
      </c>
      <c r="P173" t="str">
        <f t="shared" si="36"/>
        <v/>
      </c>
      <c r="Q173" t="str">
        <f t="shared" si="37"/>
        <v/>
      </c>
      <c r="R173" t="str">
        <f t="shared" si="38"/>
        <v/>
      </c>
      <c r="S173" t="str">
        <f t="shared" si="39"/>
        <v/>
      </c>
      <c r="AC173" t="s">
        <v>132</v>
      </c>
      <c r="AD173" t="s">
        <v>1374</v>
      </c>
      <c r="AE173" t="s">
        <v>2899</v>
      </c>
      <c r="AF173" t="s">
        <v>2900</v>
      </c>
      <c r="AG173" t="s">
        <v>2917</v>
      </c>
      <c r="AH173" t="s">
        <v>2925</v>
      </c>
    </row>
    <row r="174" spans="1:34">
      <c r="A174" s="38" t="str">
        <f>IF(C174="","",VLOOKUP('OPĆI DIO'!$C$1,'OPĆI DIO'!$N$4:$W$137,10,FALSE))</f>
        <v/>
      </c>
      <c r="B174" s="38" t="str">
        <f>IF(C174="","",VLOOKUP('OPĆI DIO'!$C$1,'OPĆI DIO'!$N$4:$W$137,9,FALSE))</f>
        <v/>
      </c>
      <c r="C174" s="43"/>
      <c r="D174" s="38" t="str">
        <f t="shared" si="34"/>
        <v/>
      </c>
      <c r="E174" s="43"/>
      <c r="F174" s="38" t="str">
        <f t="shared" si="40"/>
        <v/>
      </c>
      <c r="G174" s="74"/>
      <c r="H174" s="38" t="str">
        <f t="shared" si="41"/>
        <v/>
      </c>
      <c r="I174" s="38" t="str">
        <f t="shared" si="42"/>
        <v/>
      </c>
      <c r="J174" s="73"/>
      <c r="K174" s="73"/>
      <c r="L174" s="73"/>
      <c r="M174" s="255"/>
      <c r="N174" t="str">
        <f>IF(C174="","",'OPĆI DIO'!$C$1)</f>
        <v/>
      </c>
      <c r="O174" t="str">
        <f t="shared" si="35"/>
        <v/>
      </c>
      <c r="P174" t="str">
        <f t="shared" si="36"/>
        <v/>
      </c>
      <c r="Q174" t="str">
        <f t="shared" si="37"/>
        <v/>
      </c>
      <c r="R174" t="str">
        <f t="shared" si="38"/>
        <v/>
      </c>
      <c r="S174" t="str">
        <f t="shared" si="39"/>
        <v/>
      </c>
      <c r="AC174" t="s">
        <v>136</v>
      </c>
      <c r="AD174" t="s">
        <v>1375</v>
      </c>
      <c r="AE174" t="s">
        <v>2899</v>
      </c>
      <c r="AF174" t="s">
        <v>2900</v>
      </c>
      <c r="AG174" t="s">
        <v>2917</v>
      </c>
      <c r="AH174" t="s">
        <v>2925</v>
      </c>
    </row>
    <row r="175" spans="1:34">
      <c r="A175" s="38" t="str">
        <f>IF(C175="","",VLOOKUP('OPĆI DIO'!$C$1,'OPĆI DIO'!$N$4:$W$137,10,FALSE))</f>
        <v/>
      </c>
      <c r="B175" s="38" t="str">
        <f>IF(C175="","",VLOOKUP('OPĆI DIO'!$C$1,'OPĆI DIO'!$N$4:$W$137,9,FALSE))</f>
        <v/>
      </c>
      <c r="C175" s="43"/>
      <c r="D175" s="38" t="str">
        <f t="shared" si="34"/>
        <v/>
      </c>
      <c r="E175" s="43"/>
      <c r="F175" s="38" t="str">
        <f t="shared" si="40"/>
        <v/>
      </c>
      <c r="G175" s="74"/>
      <c r="H175" s="38" t="str">
        <f t="shared" si="41"/>
        <v/>
      </c>
      <c r="I175" s="38" t="str">
        <f t="shared" si="42"/>
        <v/>
      </c>
      <c r="J175" s="73"/>
      <c r="K175" s="73"/>
      <c r="L175" s="73"/>
      <c r="M175" s="255"/>
      <c r="N175" t="str">
        <f>IF(C175="","",'OPĆI DIO'!$C$1)</f>
        <v/>
      </c>
      <c r="O175" t="str">
        <f t="shared" si="35"/>
        <v/>
      </c>
      <c r="P175" t="str">
        <f t="shared" si="36"/>
        <v/>
      </c>
      <c r="Q175" t="str">
        <f t="shared" si="37"/>
        <v/>
      </c>
      <c r="R175" t="str">
        <f t="shared" si="38"/>
        <v/>
      </c>
      <c r="S175" t="str">
        <f t="shared" si="39"/>
        <v/>
      </c>
      <c r="AC175" t="s">
        <v>140</v>
      </c>
      <c r="AD175" t="s">
        <v>141</v>
      </c>
      <c r="AE175" t="s">
        <v>2899</v>
      </c>
      <c r="AF175" t="s">
        <v>2900</v>
      </c>
      <c r="AG175" t="s">
        <v>2917</v>
      </c>
      <c r="AH175" t="s">
        <v>2930</v>
      </c>
    </row>
    <row r="176" spans="1:34">
      <c r="A176" s="38" t="str">
        <f>IF(C176="","",VLOOKUP('OPĆI DIO'!$C$1,'OPĆI DIO'!$N$4:$W$137,10,FALSE))</f>
        <v/>
      </c>
      <c r="B176" s="38" t="str">
        <f>IF(C176="","",VLOOKUP('OPĆI DIO'!$C$1,'OPĆI DIO'!$N$4:$W$137,9,FALSE))</f>
        <v/>
      </c>
      <c r="C176" s="43"/>
      <c r="D176" s="38" t="str">
        <f t="shared" si="34"/>
        <v/>
      </c>
      <c r="E176" s="43"/>
      <c r="F176" s="38" t="str">
        <f t="shared" si="40"/>
        <v/>
      </c>
      <c r="G176" s="74"/>
      <c r="H176" s="38" t="str">
        <f t="shared" si="41"/>
        <v/>
      </c>
      <c r="I176" s="38" t="str">
        <f t="shared" si="42"/>
        <v/>
      </c>
      <c r="J176" s="73"/>
      <c r="K176" s="73"/>
      <c r="L176" s="73"/>
      <c r="M176" s="255"/>
      <c r="N176" t="str">
        <f>IF(C176="","",'OPĆI DIO'!$C$1)</f>
        <v/>
      </c>
      <c r="O176" t="str">
        <f t="shared" si="35"/>
        <v/>
      </c>
      <c r="P176" t="str">
        <f t="shared" si="36"/>
        <v/>
      </c>
      <c r="Q176" t="str">
        <f t="shared" si="37"/>
        <v/>
      </c>
      <c r="R176" t="str">
        <f t="shared" si="38"/>
        <v/>
      </c>
      <c r="S176" t="str">
        <f t="shared" si="39"/>
        <v/>
      </c>
      <c r="AC176" t="s">
        <v>140</v>
      </c>
      <c r="AD176" t="s">
        <v>141</v>
      </c>
      <c r="AE176" t="s">
        <v>2909</v>
      </c>
      <c r="AF176" t="s">
        <v>2910</v>
      </c>
      <c r="AG176" t="s">
        <v>2917</v>
      </c>
      <c r="AH176" t="s">
        <v>2925</v>
      </c>
    </row>
    <row r="177" spans="1:34">
      <c r="A177" s="38" t="str">
        <f>IF(C177="","",VLOOKUP('OPĆI DIO'!$C$1,'OPĆI DIO'!$N$4:$W$137,10,FALSE))</f>
        <v/>
      </c>
      <c r="B177" s="38" t="str">
        <f>IF(C177="","",VLOOKUP('OPĆI DIO'!$C$1,'OPĆI DIO'!$N$4:$W$137,9,FALSE))</f>
        <v/>
      </c>
      <c r="C177" s="43"/>
      <c r="D177" s="38" t="str">
        <f t="shared" si="34"/>
        <v/>
      </c>
      <c r="E177" s="43"/>
      <c r="F177" s="38" t="str">
        <f t="shared" si="40"/>
        <v/>
      </c>
      <c r="G177" s="74"/>
      <c r="H177" s="38" t="str">
        <f t="shared" si="41"/>
        <v/>
      </c>
      <c r="I177" s="38" t="str">
        <f t="shared" si="42"/>
        <v/>
      </c>
      <c r="J177" s="73"/>
      <c r="K177" s="73"/>
      <c r="L177" s="73"/>
      <c r="M177" s="255"/>
      <c r="N177" t="str">
        <f>IF(C177="","",'OPĆI DIO'!$C$1)</f>
        <v/>
      </c>
      <c r="O177" t="str">
        <f t="shared" si="35"/>
        <v/>
      </c>
      <c r="P177" t="str">
        <f t="shared" si="36"/>
        <v/>
      </c>
      <c r="Q177" t="str">
        <f t="shared" si="37"/>
        <v/>
      </c>
      <c r="R177" t="str">
        <f t="shared" si="38"/>
        <v/>
      </c>
      <c r="S177" t="str">
        <f t="shared" si="39"/>
        <v/>
      </c>
      <c r="AC177" t="s">
        <v>142</v>
      </c>
      <c r="AD177" t="s">
        <v>1212</v>
      </c>
      <c r="AE177" t="s">
        <v>2899</v>
      </c>
      <c r="AF177" t="s">
        <v>2900</v>
      </c>
      <c r="AG177" t="s">
        <v>2917</v>
      </c>
      <c r="AH177" t="s">
        <v>2925</v>
      </c>
    </row>
    <row r="178" spans="1:34">
      <c r="A178" s="38" t="str">
        <f>IF(C178="","",VLOOKUP('OPĆI DIO'!$C$1,'OPĆI DIO'!$N$4:$W$137,10,FALSE))</f>
        <v/>
      </c>
      <c r="B178" s="38" t="str">
        <f>IF(C178="","",VLOOKUP('OPĆI DIO'!$C$1,'OPĆI DIO'!$N$4:$W$137,9,FALSE))</f>
        <v/>
      </c>
      <c r="C178" s="43"/>
      <c r="D178" s="38" t="str">
        <f t="shared" si="34"/>
        <v/>
      </c>
      <c r="E178" s="43"/>
      <c r="F178" s="38" t="str">
        <f t="shared" si="40"/>
        <v/>
      </c>
      <c r="G178" s="74"/>
      <c r="H178" s="38" t="str">
        <f t="shared" si="41"/>
        <v/>
      </c>
      <c r="I178" s="38" t="str">
        <f t="shared" si="42"/>
        <v/>
      </c>
      <c r="J178" s="73"/>
      <c r="K178" s="73"/>
      <c r="L178" s="73"/>
      <c r="M178" s="255"/>
      <c r="N178" t="str">
        <f>IF(C178="","",'OPĆI DIO'!$C$1)</f>
        <v/>
      </c>
      <c r="O178" t="str">
        <f t="shared" si="35"/>
        <v/>
      </c>
      <c r="P178" t="str">
        <f t="shared" si="36"/>
        <v/>
      </c>
      <c r="Q178" t="str">
        <f t="shared" si="37"/>
        <v/>
      </c>
      <c r="R178" t="str">
        <f t="shared" si="38"/>
        <v/>
      </c>
      <c r="S178" t="str">
        <f t="shared" si="39"/>
        <v/>
      </c>
      <c r="AC178" t="s">
        <v>143</v>
      </c>
      <c r="AD178" t="s">
        <v>976</v>
      </c>
      <c r="AE178" t="s">
        <v>2899</v>
      </c>
      <c r="AF178" t="s">
        <v>2900</v>
      </c>
      <c r="AG178" t="s">
        <v>2917</v>
      </c>
      <c r="AH178" t="s">
        <v>2925</v>
      </c>
    </row>
    <row r="179" spans="1:34">
      <c r="A179" s="38" t="str">
        <f>IF(C179="","",VLOOKUP('OPĆI DIO'!$C$1,'OPĆI DIO'!$N$4:$W$137,10,FALSE))</f>
        <v/>
      </c>
      <c r="B179" s="38" t="str">
        <f>IF(C179="","",VLOOKUP('OPĆI DIO'!$C$1,'OPĆI DIO'!$N$4:$W$137,9,FALSE))</f>
        <v/>
      </c>
      <c r="C179" s="43"/>
      <c r="D179" s="38" t="str">
        <f t="shared" si="34"/>
        <v/>
      </c>
      <c r="E179" s="43"/>
      <c r="F179" s="38" t="str">
        <f t="shared" si="40"/>
        <v/>
      </c>
      <c r="G179" s="74"/>
      <c r="H179" s="38" t="str">
        <f t="shared" si="41"/>
        <v/>
      </c>
      <c r="I179" s="38" t="str">
        <f t="shared" si="42"/>
        <v/>
      </c>
      <c r="J179" s="73"/>
      <c r="K179" s="73"/>
      <c r="L179" s="73"/>
      <c r="M179" s="255"/>
      <c r="N179" t="str">
        <f>IF(C179="","",'OPĆI DIO'!$C$1)</f>
        <v/>
      </c>
      <c r="O179" t="str">
        <f t="shared" si="35"/>
        <v/>
      </c>
      <c r="P179" t="str">
        <f t="shared" si="36"/>
        <v/>
      </c>
      <c r="Q179" t="str">
        <f t="shared" si="37"/>
        <v/>
      </c>
      <c r="R179" t="str">
        <f t="shared" si="38"/>
        <v/>
      </c>
      <c r="S179" t="str">
        <f t="shared" si="39"/>
        <v/>
      </c>
      <c r="AC179" t="s">
        <v>172</v>
      </c>
      <c r="AD179" t="s">
        <v>977</v>
      </c>
      <c r="AE179" t="s">
        <v>2899</v>
      </c>
      <c r="AF179" t="s">
        <v>2900</v>
      </c>
      <c r="AG179" t="s">
        <v>2917</v>
      </c>
      <c r="AH179" t="s">
        <v>2925</v>
      </c>
    </row>
    <row r="180" spans="1:34">
      <c r="A180" s="38" t="str">
        <f>IF(C180="","",VLOOKUP('OPĆI DIO'!$C$1,'OPĆI DIO'!$N$4:$W$137,10,FALSE))</f>
        <v/>
      </c>
      <c r="B180" s="38" t="str">
        <f>IF(C180="","",VLOOKUP('OPĆI DIO'!$C$1,'OPĆI DIO'!$N$4:$W$137,9,FALSE))</f>
        <v/>
      </c>
      <c r="C180" s="43"/>
      <c r="D180" s="38" t="str">
        <f t="shared" si="34"/>
        <v/>
      </c>
      <c r="E180" s="43"/>
      <c r="F180" s="38" t="str">
        <f t="shared" si="40"/>
        <v/>
      </c>
      <c r="G180" s="74"/>
      <c r="H180" s="38" t="str">
        <f t="shared" si="41"/>
        <v/>
      </c>
      <c r="I180" s="38" t="str">
        <f t="shared" si="42"/>
        <v/>
      </c>
      <c r="J180" s="73"/>
      <c r="K180" s="73"/>
      <c r="L180" s="73"/>
      <c r="M180" s="255"/>
      <c r="N180" t="str">
        <f>IF(C180="","",'OPĆI DIO'!$C$1)</f>
        <v/>
      </c>
      <c r="O180" t="str">
        <f t="shared" si="35"/>
        <v/>
      </c>
      <c r="P180" t="str">
        <f t="shared" si="36"/>
        <v/>
      </c>
      <c r="Q180" t="str">
        <f t="shared" si="37"/>
        <v/>
      </c>
      <c r="R180" t="str">
        <f t="shared" si="38"/>
        <v/>
      </c>
      <c r="S180" t="str">
        <f t="shared" si="39"/>
        <v/>
      </c>
      <c r="AC180" t="s">
        <v>175</v>
      </c>
      <c r="AD180" t="s">
        <v>978</v>
      </c>
      <c r="AE180" t="s">
        <v>2899</v>
      </c>
      <c r="AF180" t="s">
        <v>2900</v>
      </c>
      <c r="AG180" t="s">
        <v>2917</v>
      </c>
      <c r="AH180" t="s">
        <v>2925</v>
      </c>
    </row>
    <row r="181" spans="1:34">
      <c r="A181" s="38" t="str">
        <f>IF(C181="","",VLOOKUP('OPĆI DIO'!$C$1,'OPĆI DIO'!$N$4:$W$137,10,FALSE))</f>
        <v/>
      </c>
      <c r="B181" s="38" t="str">
        <f>IF(C181="","",VLOOKUP('OPĆI DIO'!$C$1,'OPĆI DIO'!$N$4:$W$137,9,FALSE))</f>
        <v/>
      </c>
      <c r="C181" s="43"/>
      <c r="D181" s="38" t="str">
        <f t="shared" si="34"/>
        <v/>
      </c>
      <c r="E181" s="43"/>
      <c r="F181" s="38" t="str">
        <f t="shared" si="40"/>
        <v/>
      </c>
      <c r="G181" s="74"/>
      <c r="H181" s="38" t="str">
        <f t="shared" si="41"/>
        <v/>
      </c>
      <c r="I181" s="38" t="str">
        <f t="shared" si="42"/>
        <v/>
      </c>
      <c r="J181" s="73"/>
      <c r="K181" s="73"/>
      <c r="L181" s="73"/>
      <c r="M181" s="255"/>
      <c r="N181" t="str">
        <f>IF(C181="","",'OPĆI DIO'!$C$1)</f>
        <v/>
      </c>
      <c r="O181" t="str">
        <f t="shared" si="35"/>
        <v/>
      </c>
      <c r="P181" t="str">
        <f t="shared" si="36"/>
        <v/>
      </c>
      <c r="Q181" t="str">
        <f t="shared" si="37"/>
        <v/>
      </c>
      <c r="R181" t="str">
        <f t="shared" si="38"/>
        <v/>
      </c>
      <c r="S181" t="str">
        <f t="shared" si="39"/>
        <v/>
      </c>
      <c r="AC181" t="s">
        <v>178</v>
      </c>
      <c r="AD181" t="s">
        <v>979</v>
      </c>
      <c r="AE181" t="s">
        <v>2899</v>
      </c>
      <c r="AF181" t="s">
        <v>2900</v>
      </c>
      <c r="AG181" t="s">
        <v>2917</v>
      </c>
      <c r="AH181" t="s">
        <v>2925</v>
      </c>
    </row>
    <row r="182" spans="1:34">
      <c r="A182" s="38" t="str">
        <f>IF(C182="","",VLOOKUP('OPĆI DIO'!$C$1,'OPĆI DIO'!$N$4:$W$137,10,FALSE))</f>
        <v/>
      </c>
      <c r="B182" s="38" t="str">
        <f>IF(C182="","",VLOOKUP('OPĆI DIO'!$C$1,'OPĆI DIO'!$N$4:$W$137,9,FALSE))</f>
        <v/>
      </c>
      <c r="C182" s="43"/>
      <c r="D182" s="38" t="str">
        <f t="shared" si="34"/>
        <v/>
      </c>
      <c r="E182" s="43"/>
      <c r="F182" s="38" t="str">
        <f t="shared" si="40"/>
        <v/>
      </c>
      <c r="G182" s="74"/>
      <c r="H182" s="38" t="str">
        <f t="shared" si="41"/>
        <v/>
      </c>
      <c r="I182" s="38" t="str">
        <f t="shared" si="42"/>
        <v/>
      </c>
      <c r="J182" s="73"/>
      <c r="K182" s="73"/>
      <c r="L182" s="73"/>
      <c r="M182" s="255"/>
      <c r="N182" t="str">
        <f>IF(C182="","",'OPĆI DIO'!$C$1)</f>
        <v/>
      </c>
      <c r="O182" t="str">
        <f t="shared" si="35"/>
        <v/>
      </c>
      <c r="P182" t="str">
        <f t="shared" si="36"/>
        <v/>
      </c>
      <c r="Q182" t="str">
        <f t="shared" si="37"/>
        <v/>
      </c>
      <c r="R182" t="str">
        <f t="shared" si="38"/>
        <v/>
      </c>
      <c r="S182" t="str">
        <f t="shared" si="39"/>
        <v/>
      </c>
      <c r="AC182" t="s">
        <v>182</v>
      </c>
      <c r="AD182" t="s">
        <v>980</v>
      </c>
      <c r="AE182" t="s">
        <v>2899</v>
      </c>
      <c r="AF182" t="s">
        <v>2900</v>
      </c>
      <c r="AG182" t="s">
        <v>2917</v>
      </c>
      <c r="AH182" t="s">
        <v>2925</v>
      </c>
    </row>
    <row r="183" spans="1:34">
      <c r="A183" s="38" t="str">
        <f>IF(C183="","",VLOOKUP('OPĆI DIO'!$C$1,'OPĆI DIO'!$N$4:$W$137,10,FALSE))</f>
        <v/>
      </c>
      <c r="B183" s="38" t="str">
        <f>IF(C183="","",VLOOKUP('OPĆI DIO'!$C$1,'OPĆI DIO'!$N$4:$W$137,9,FALSE))</f>
        <v/>
      </c>
      <c r="C183" s="43"/>
      <c r="D183" s="38" t="str">
        <f t="shared" si="34"/>
        <v/>
      </c>
      <c r="E183" s="43"/>
      <c r="F183" s="38" t="str">
        <f t="shared" si="40"/>
        <v/>
      </c>
      <c r="G183" s="74"/>
      <c r="H183" s="38" t="str">
        <f t="shared" si="41"/>
        <v/>
      </c>
      <c r="I183" s="38" t="str">
        <f t="shared" si="42"/>
        <v/>
      </c>
      <c r="J183" s="73"/>
      <c r="K183" s="73"/>
      <c r="L183" s="73"/>
      <c r="M183" s="255"/>
      <c r="N183" t="str">
        <f>IF(C183="","",'OPĆI DIO'!$C$1)</f>
        <v/>
      </c>
      <c r="O183" t="str">
        <f t="shared" si="35"/>
        <v/>
      </c>
      <c r="P183" t="str">
        <f t="shared" si="36"/>
        <v/>
      </c>
      <c r="Q183" t="str">
        <f t="shared" si="37"/>
        <v/>
      </c>
      <c r="R183" t="str">
        <f t="shared" si="38"/>
        <v/>
      </c>
      <c r="S183" t="str">
        <f t="shared" si="39"/>
        <v/>
      </c>
      <c r="AC183" t="s">
        <v>183</v>
      </c>
      <c r="AD183" t="s">
        <v>981</v>
      </c>
      <c r="AE183" t="s">
        <v>2899</v>
      </c>
      <c r="AF183" t="s">
        <v>2900</v>
      </c>
      <c r="AG183" t="s">
        <v>2917</v>
      </c>
      <c r="AH183" t="s">
        <v>2925</v>
      </c>
    </row>
    <row r="184" spans="1:34">
      <c r="A184" s="38" t="str">
        <f>IF(C184="","",VLOOKUP('OPĆI DIO'!$C$1,'OPĆI DIO'!$N$4:$W$137,10,FALSE))</f>
        <v/>
      </c>
      <c r="B184" s="38" t="str">
        <f>IF(C184="","",VLOOKUP('OPĆI DIO'!$C$1,'OPĆI DIO'!$N$4:$W$137,9,FALSE))</f>
        <v/>
      </c>
      <c r="C184" s="43"/>
      <c r="D184" s="38" t="str">
        <f t="shared" si="34"/>
        <v/>
      </c>
      <c r="E184" s="43"/>
      <c r="F184" s="38" t="str">
        <f t="shared" si="40"/>
        <v/>
      </c>
      <c r="G184" s="74"/>
      <c r="H184" s="38" t="str">
        <f t="shared" si="41"/>
        <v/>
      </c>
      <c r="I184" s="38" t="str">
        <f t="shared" si="42"/>
        <v/>
      </c>
      <c r="J184" s="73"/>
      <c r="K184" s="73"/>
      <c r="L184" s="73"/>
      <c r="M184" s="255"/>
      <c r="N184" t="str">
        <f>IF(C184="","",'OPĆI DIO'!$C$1)</f>
        <v/>
      </c>
      <c r="O184" t="str">
        <f t="shared" si="35"/>
        <v/>
      </c>
      <c r="P184" t="str">
        <f t="shared" si="36"/>
        <v/>
      </c>
      <c r="Q184" t="str">
        <f t="shared" si="37"/>
        <v/>
      </c>
      <c r="R184" t="str">
        <f t="shared" si="38"/>
        <v/>
      </c>
      <c r="S184" t="str">
        <f t="shared" si="39"/>
        <v/>
      </c>
      <c r="AC184" t="s">
        <v>185</v>
      </c>
      <c r="AD184" t="s">
        <v>982</v>
      </c>
      <c r="AE184" t="s">
        <v>2899</v>
      </c>
      <c r="AF184" t="s">
        <v>2900</v>
      </c>
      <c r="AG184" t="s">
        <v>2917</v>
      </c>
      <c r="AH184" t="s">
        <v>2925</v>
      </c>
    </row>
    <row r="185" spans="1:34">
      <c r="A185" s="38" t="str">
        <f>IF(C185="","",VLOOKUP('OPĆI DIO'!$C$1,'OPĆI DIO'!$N$4:$W$137,10,FALSE))</f>
        <v/>
      </c>
      <c r="B185" s="38" t="str">
        <f>IF(C185="","",VLOOKUP('OPĆI DIO'!$C$1,'OPĆI DIO'!$N$4:$W$137,9,FALSE))</f>
        <v/>
      </c>
      <c r="C185" s="43"/>
      <c r="D185" s="38" t="str">
        <f t="shared" si="34"/>
        <v/>
      </c>
      <c r="E185" s="43"/>
      <c r="F185" s="38" t="str">
        <f t="shared" si="40"/>
        <v/>
      </c>
      <c r="G185" s="74"/>
      <c r="H185" s="38" t="str">
        <f t="shared" si="41"/>
        <v/>
      </c>
      <c r="I185" s="38" t="str">
        <f t="shared" si="42"/>
        <v/>
      </c>
      <c r="J185" s="73"/>
      <c r="K185" s="73"/>
      <c r="L185" s="73"/>
      <c r="M185" s="255"/>
      <c r="N185" t="str">
        <f>IF(C185="","",'OPĆI DIO'!$C$1)</f>
        <v/>
      </c>
      <c r="O185" t="str">
        <f t="shared" si="35"/>
        <v/>
      </c>
      <c r="P185" t="str">
        <f t="shared" si="36"/>
        <v/>
      </c>
      <c r="Q185" t="str">
        <f t="shared" si="37"/>
        <v/>
      </c>
      <c r="R185" t="str">
        <f t="shared" si="38"/>
        <v/>
      </c>
      <c r="S185" t="str">
        <f t="shared" si="39"/>
        <v/>
      </c>
      <c r="AC185" t="s">
        <v>191</v>
      </c>
      <c r="AD185" t="s">
        <v>983</v>
      </c>
      <c r="AE185" t="s">
        <v>2899</v>
      </c>
      <c r="AF185" t="s">
        <v>2900</v>
      </c>
      <c r="AG185" t="s">
        <v>2917</v>
      </c>
      <c r="AH185" t="s">
        <v>2925</v>
      </c>
    </row>
    <row r="186" spans="1:34">
      <c r="A186" s="38" t="str">
        <f>IF(C186="","",VLOOKUP('OPĆI DIO'!$C$1,'OPĆI DIO'!$N$4:$W$137,10,FALSE))</f>
        <v/>
      </c>
      <c r="B186" s="38" t="str">
        <f>IF(C186="","",VLOOKUP('OPĆI DIO'!$C$1,'OPĆI DIO'!$N$4:$W$137,9,FALSE))</f>
        <v/>
      </c>
      <c r="C186" s="43"/>
      <c r="D186" s="38" t="str">
        <f t="shared" si="34"/>
        <v/>
      </c>
      <c r="E186" s="43"/>
      <c r="F186" s="38" t="str">
        <f t="shared" si="40"/>
        <v/>
      </c>
      <c r="G186" s="74"/>
      <c r="H186" s="38" t="str">
        <f t="shared" si="41"/>
        <v/>
      </c>
      <c r="I186" s="38" t="str">
        <f t="shared" si="42"/>
        <v/>
      </c>
      <c r="J186" s="73"/>
      <c r="K186" s="73"/>
      <c r="L186" s="73"/>
      <c r="M186" s="255"/>
      <c r="N186" t="str">
        <f>IF(C186="","",'OPĆI DIO'!$C$1)</f>
        <v/>
      </c>
      <c r="O186" t="str">
        <f t="shared" si="35"/>
        <v/>
      </c>
      <c r="P186" t="str">
        <f t="shared" si="36"/>
        <v/>
      </c>
      <c r="Q186" t="str">
        <f t="shared" si="37"/>
        <v/>
      </c>
      <c r="R186" t="str">
        <f t="shared" si="38"/>
        <v/>
      </c>
      <c r="S186" t="str">
        <f t="shared" si="39"/>
        <v/>
      </c>
      <c r="AC186" t="s">
        <v>192</v>
      </c>
      <c r="AD186" t="s">
        <v>984</v>
      </c>
      <c r="AE186" t="s">
        <v>2899</v>
      </c>
      <c r="AF186" t="s">
        <v>2900</v>
      </c>
      <c r="AG186" t="s">
        <v>2917</v>
      </c>
      <c r="AH186" t="s">
        <v>2925</v>
      </c>
    </row>
    <row r="187" spans="1:34">
      <c r="A187" s="38" t="str">
        <f>IF(C187="","",VLOOKUP('OPĆI DIO'!$C$1,'OPĆI DIO'!$N$4:$W$137,10,FALSE))</f>
        <v/>
      </c>
      <c r="B187" s="38" t="str">
        <f>IF(C187="","",VLOOKUP('OPĆI DIO'!$C$1,'OPĆI DIO'!$N$4:$W$137,9,FALSE))</f>
        <v/>
      </c>
      <c r="C187" s="43"/>
      <c r="D187" s="38" t="str">
        <f t="shared" si="34"/>
        <v/>
      </c>
      <c r="E187" s="43"/>
      <c r="F187" s="38" t="str">
        <f t="shared" si="40"/>
        <v/>
      </c>
      <c r="G187" s="74"/>
      <c r="H187" s="38" t="str">
        <f t="shared" si="41"/>
        <v/>
      </c>
      <c r="I187" s="38" t="str">
        <f t="shared" si="42"/>
        <v/>
      </c>
      <c r="J187" s="73"/>
      <c r="K187" s="73"/>
      <c r="L187" s="73"/>
      <c r="M187" s="255"/>
      <c r="N187" t="str">
        <f>IF(C187="","",'OPĆI DIO'!$C$1)</f>
        <v/>
      </c>
      <c r="O187" t="str">
        <f t="shared" si="35"/>
        <v/>
      </c>
      <c r="P187" t="str">
        <f t="shared" si="36"/>
        <v/>
      </c>
      <c r="Q187" t="str">
        <f t="shared" si="37"/>
        <v/>
      </c>
      <c r="R187" t="str">
        <f t="shared" si="38"/>
        <v/>
      </c>
      <c r="S187" t="str">
        <f t="shared" si="39"/>
        <v/>
      </c>
      <c r="AC187" t="s">
        <v>1376</v>
      </c>
      <c r="AD187" t="s">
        <v>1377</v>
      </c>
      <c r="AE187" t="s">
        <v>2899</v>
      </c>
      <c r="AF187" t="s">
        <v>2900</v>
      </c>
      <c r="AG187" t="s">
        <v>2917</v>
      </c>
      <c r="AH187" t="s">
        <v>2925</v>
      </c>
    </row>
    <row r="188" spans="1:34">
      <c r="A188" s="38" t="str">
        <f>IF(C188="","",VLOOKUP('OPĆI DIO'!$C$1,'OPĆI DIO'!$N$4:$W$137,10,FALSE))</f>
        <v/>
      </c>
      <c r="B188" s="38" t="str">
        <f>IF(C188="","",VLOOKUP('OPĆI DIO'!$C$1,'OPĆI DIO'!$N$4:$W$137,9,FALSE))</f>
        <v/>
      </c>
      <c r="C188" s="43"/>
      <c r="D188" s="38" t="str">
        <f t="shared" si="34"/>
        <v/>
      </c>
      <c r="E188" s="43"/>
      <c r="F188" s="38" t="str">
        <f t="shared" si="40"/>
        <v/>
      </c>
      <c r="G188" s="74"/>
      <c r="H188" s="38" t="str">
        <f t="shared" si="41"/>
        <v/>
      </c>
      <c r="I188" s="38" t="str">
        <f t="shared" si="42"/>
        <v/>
      </c>
      <c r="J188" s="73"/>
      <c r="K188" s="73"/>
      <c r="L188" s="73"/>
      <c r="M188" s="255"/>
      <c r="N188" t="str">
        <f>IF(C188="","",'OPĆI DIO'!$C$1)</f>
        <v/>
      </c>
      <c r="O188" t="str">
        <f t="shared" si="35"/>
        <v/>
      </c>
      <c r="P188" t="str">
        <f t="shared" si="36"/>
        <v/>
      </c>
      <c r="Q188" t="str">
        <f t="shared" si="37"/>
        <v/>
      </c>
      <c r="R188" t="str">
        <f t="shared" si="38"/>
        <v/>
      </c>
      <c r="S188" t="str">
        <f t="shared" si="39"/>
        <v/>
      </c>
      <c r="AC188" t="s">
        <v>656</v>
      </c>
      <c r="AD188" t="s">
        <v>657</v>
      </c>
      <c r="AE188" t="s">
        <v>2899</v>
      </c>
      <c r="AF188" t="s">
        <v>2900</v>
      </c>
      <c r="AG188" t="s">
        <v>2917</v>
      </c>
      <c r="AH188" t="s">
        <v>2925</v>
      </c>
    </row>
    <row r="189" spans="1:34">
      <c r="A189" s="38" t="str">
        <f>IF(C189="","",VLOOKUP('OPĆI DIO'!$C$1,'OPĆI DIO'!$N$4:$W$137,10,FALSE))</f>
        <v/>
      </c>
      <c r="B189" s="38" t="str">
        <f>IF(C189="","",VLOOKUP('OPĆI DIO'!$C$1,'OPĆI DIO'!$N$4:$W$137,9,FALSE))</f>
        <v/>
      </c>
      <c r="C189" s="43"/>
      <c r="D189" s="38" t="str">
        <f t="shared" si="34"/>
        <v/>
      </c>
      <c r="E189" s="43"/>
      <c r="F189" s="38" t="str">
        <f t="shared" si="40"/>
        <v/>
      </c>
      <c r="G189" s="74"/>
      <c r="H189" s="38" t="str">
        <f t="shared" si="41"/>
        <v/>
      </c>
      <c r="I189" s="38" t="str">
        <f t="shared" si="42"/>
        <v/>
      </c>
      <c r="J189" s="73"/>
      <c r="K189" s="73"/>
      <c r="L189" s="73"/>
      <c r="M189" s="255"/>
      <c r="N189" t="str">
        <f>IF(C189="","",'OPĆI DIO'!$C$1)</f>
        <v/>
      </c>
      <c r="O189" t="str">
        <f t="shared" si="35"/>
        <v/>
      </c>
      <c r="P189" t="str">
        <f t="shared" si="36"/>
        <v/>
      </c>
      <c r="Q189" t="str">
        <f t="shared" si="37"/>
        <v/>
      </c>
      <c r="R189" t="str">
        <f t="shared" si="38"/>
        <v/>
      </c>
      <c r="S189" t="str">
        <f t="shared" si="39"/>
        <v/>
      </c>
      <c r="AC189" t="s">
        <v>1134</v>
      </c>
      <c r="AD189" t="s">
        <v>1378</v>
      </c>
      <c r="AE189" t="s">
        <v>2899</v>
      </c>
      <c r="AF189" t="s">
        <v>2900</v>
      </c>
      <c r="AG189" t="s">
        <v>2917</v>
      </c>
      <c r="AH189" t="s">
        <v>2925</v>
      </c>
    </row>
    <row r="190" spans="1:34">
      <c r="A190" s="38" t="str">
        <f>IF(C190="","",VLOOKUP('OPĆI DIO'!$C$1,'OPĆI DIO'!$N$4:$W$137,10,FALSE))</f>
        <v/>
      </c>
      <c r="B190" s="38" t="str">
        <f>IF(C190="","",VLOOKUP('OPĆI DIO'!$C$1,'OPĆI DIO'!$N$4:$W$137,9,FALSE))</f>
        <v/>
      </c>
      <c r="C190" s="43"/>
      <c r="D190" s="38" t="str">
        <f t="shared" si="34"/>
        <v/>
      </c>
      <c r="E190" s="43"/>
      <c r="F190" s="38" t="str">
        <f t="shared" si="40"/>
        <v/>
      </c>
      <c r="G190" s="74"/>
      <c r="H190" s="38" t="str">
        <f t="shared" si="41"/>
        <v/>
      </c>
      <c r="I190" s="38" t="str">
        <f t="shared" si="42"/>
        <v/>
      </c>
      <c r="J190" s="73"/>
      <c r="K190" s="73"/>
      <c r="L190" s="73"/>
      <c r="M190" s="255"/>
      <c r="N190" t="str">
        <f>IF(C190="","",'OPĆI DIO'!$C$1)</f>
        <v/>
      </c>
      <c r="O190" t="str">
        <f t="shared" si="35"/>
        <v/>
      </c>
      <c r="P190" t="str">
        <f t="shared" si="36"/>
        <v/>
      </c>
      <c r="Q190" t="str">
        <f t="shared" si="37"/>
        <v/>
      </c>
      <c r="R190" t="str">
        <f t="shared" si="38"/>
        <v/>
      </c>
      <c r="S190" t="str">
        <f t="shared" si="39"/>
        <v/>
      </c>
      <c r="AC190" t="s">
        <v>1214</v>
      </c>
      <c r="AD190" t="s">
        <v>1379</v>
      </c>
      <c r="AE190" t="s">
        <v>2899</v>
      </c>
      <c r="AF190" t="s">
        <v>2900</v>
      </c>
      <c r="AG190" t="s">
        <v>2917</v>
      </c>
      <c r="AH190" t="s">
        <v>2925</v>
      </c>
    </row>
    <row r="191" spans="1:34">
      <c r="A191" s="38" t="str">
        <f>IF(C191="","",VLOOKUP('OPĆI DIO'!$C$1,'OPĆI DIO'!$N$4:$W$137,10,FALSE))</f>
        <v/>
      </c>
      <c r="B191" s="38" t="str">
        <f>IF(C191="","",VLOOKUP('OPĆI DIO'!$C$1,'OPĆI DIO'!$N$4:$W$137,9,FALSE))</f>
        <v/>
      </c>
      <c r="C191" s="43"/>
      <c r="D191" s="38" t="str">
        <f t="shared" si="34"/>
        <v/>
      </c>
      <c r="E191" s="43"/>
      <c r="F191" s="38" t="str">
        <f t="shared" si="40"/>
        <v/>
      </c>
      <c r="G191" s="74"/>
      <c r="H191" s="38" t="str">
        <f t="shared" si="41"/>
        <v/>
      </c>
      <c r="I191" s="38" t="str">
        <f t="shared" si="42"/>
        <v/>
      </c>
      <c r="J191" s="73"/>
      <c r="K191" s="73"/>
      <c r="L191" s="73"/>
      <c r="M191" s="255"/>
      <c r="N191" t="str">
        <f>IF(C191="","",'OPĆI DIO'!$C$1)</f>
        <v/>
      </c>
      <c r="O191" t="str">
        <f t="shared" si="35"/>
        <v/>
      </c>
      <c r="P191" t="str">
        <f t="shared" si="36"/>
        <v/>
      </c>
      <c r="Q191" t="str">
        <f t="shared" si="37"/>
        <v/>
      </c>
      <c r="R191" t="str">
        <f t="shared" si="38"/>
        <v/>
      </c>
      <c r="S191" t="str">
        <f t="shared" si="39"/>
        <v/>
      </c>
      <c r="AC191" t="s">
        <v>1380</v>
      </c>
      <c r="AD191" t="s">
        <v>1381</v>
      </c>
      <c r="AE191" t="s">
        <v>2899</v>
      </c>
      <c r="AF191" t="s">
        <v>2900</v>
      </c>
      <c r="AG191" t="s">
        <v>2917</v>
      </c>
      <c r="AH191" t="s">
        <v>2925</v>
      </c>
    </row>
    <row r="192" spans="1:34">
      <c r="A192" s="38" t="str">
        <f>IF(C192="","",VLOOKUP('OPĆI DIO'!$C$1,'OPĆI DIO'!$N$4:$W$137,10,FALSE))</f>
        <v/>
      </c>
      <c r="B192" s="38" t="str">
        <f>IF(C192="","",VLOOKUP('OPĆI DIO'!$C$1,'OPĆI DIO'!$N$4:$W$137,9,FALSE))</f>
        <v/>
      </c>
      <c r="C192" s="43"/>
      <c r="D192" s="38" t="str">
        <f t="shared" si="34"/>
        <v/>
      </c>
      <c r="E192" s="43"/>
      <c r="F192" s="38" t="str">
        <f t="shared" si="40"/>
        <v/>
      </c>
      <c r="G192" s="74"/>
      <c r="H192" s="38" t="str">
        <f t="shared" si="41"/>
        <v/>
      </c>
      <c r="I192" s="38" t="str">
        <f t="shared" si="42"/>
        <v/>
      </c>
      <c r="J192" s="73"/>
      <c r="K192" s="73"/>
      <c r="L192" s="73"/>
      <c r="M192" s="255"/>
      <c r="N192" t="str">
        <f>IF(C192="","",'OPĆI DIO'!$C$1)</f>
        <v/>
      </c>
      <c r="O192" t="str">
        <f t="shared" si="35"/>
        <v/>
      </c>
      <c r="P192" t="str">
        <f t="shared" si="36"/>
        <v/>
      </c>
      <c r="Q192" t="str">
        <f t="shared" si="37"/>
        <v/>
      </c>
      <c r="R192" t="str">
        <f t="shared" si="38"/>
        <v/>
      </c>
      <c r="S192" t="str">
        <f t="shared" si="39"/>
        <v/>
      </c>
      <c r="AC192" t="s">
        <v>1382</v>
      </c>
      <c r="AD192" t="s">
        <v>1383</v>
      </c>
      <c r="AE192" t="s">
        <v>2899</v>
      </c>
      <c r="AF192" t="s">
        <v>2900</v>
      </c>
      <c r="AG192" t="s">
        <v>2917</v>
      </c>
      <c r="AH192" t="s">
        <v>2925</v>
      </c>
    </row>
    <row r="193" spans="1:34">
      <c r="A193" s="38" t="str">
        <f>IF(C193="","",VLOOKUP('OPĆI DIO'!$C$1,'OPĆI DIO'!$N$4:$W$137,10,FALSE))</f>
        <v/>
      </c>
      <c r="B193" s="38" t="str">
        <f>IF(C193="","",VLOOKUP('OPĆI DIO'!$C$1,'OPĆI DIO'!$N$4:$W$137,9,FALSE))</f>
        <v/>
      </c>
      <c r="C193" s="43"/>
      <c r="D193" s="38" t="str">
        <f t="shared" si="34"/>
        <v/>
      </c>
      <c r="E193" s="43"/>
      <c r="F193" s="38" t="str">
        <f t="shared" si="40"/>
        <v/>
      </c>
      <c r="G193" s="74"/>
      <c r="H193" s="38" t="str">
        <f t="shared" si="41"/>
        <v/>
      </c>
      <c r="I193" s="38" t="str">
        <f t="shared" si="42"/>
        <v/>
      </c>
      <c r="J193" s="73"/>
      <c r="K193" s="73"/>
      <c r="L193" s="73"/>
      <c r="M193" s="255"/>
      <c r="N193" t="str">
        <f>IF(C193="","",'OPĆI DIO'!$C$1)</f>
        <v/>
      </c>
      <c r="O193" t="str">
        <f t="shared" si="35"/>
        <v/>
      </c>
      <c r="P193" t="str">
        <f t="shared" si="36"/>
        <v/>
      </c>
      <c r="Q193" t="str">
        <f t="shared" si="37"/>
        <v/>
      </c>
      <c r="R193" t="str">
        <f t="shared" si="38"/>
        <v/>
      </c>
      <c r="S193" t="str">
        <f t="shared" si="39"/>
        <v/>
      </c>
      <c r="AC193" t="s">
        <v>662</v>
      </c>
      <c r="AD193" t="s">
        <v>663</v>
      </c>
      <c r="AE193" t="s">
        <v>2899</v>
      </c>
      <c r="AF193" t="s">
        <v>2900</v>
      </c>
      <c r="AG193" t="s">
        <v>2917</v>
      </c>
      <c r="AH193" t="s">
        <v>2925</v>
      </c>
    </row>
    <row r="194" spans="1:34">
      <c r="A194" s="38" t="str">
        <f>IF(C194="","",VLOOKUP('OPĆI DIO'!$C$1,'OPĆI DIO'!$N$4:$W$137,10,FALSE))</f>
        <v/>
      </c>
      <c r="B194" s="38" t="str">
        <f>IF(C194="","",VLOOKUP('OPĆI DIO'!$C$1,'OPĆI DIO'!$N$4:$W$137,9,FALSE))</f>
        <v/>
      </c>
      <c r="C194" s="43"/>
      <c r="D194" s="38" t="str">
        <f t="shared" si="34"/>
        <v/>
      </c>
      <c r="E194" s="43"/>
      <c r="F194" s="38" t="str">
        <f t="shared" si="40"/>
        <v/>
      </c>
      <c r="G194" s="74"/>
      <c r="H194" s="38" t="str">
        <f t="shared" si="41"/>
        <v/>
      </c>
      <c r="I194" s="38" t="str">
        <f t="shared" si="42"/>
        <v/>
      </c>
      <c r="J194" s="73"/>
      <c r="K194" s="73"/>
      <c r="L194" s="73"/>
      <c r="M194" s="255"/>
      <c r="N194" t="str">
        <f>IF(C194="","",'OPĆI DIO'!$C$1)</f>
        <v/>
      </c>
      <c r="O194" t="str">
        <f t="shared" si="35"/>
        <v/>
      </c>
      <c r="P194" t="str">
        <f t="shared" si="36"/>
        <v/>
      </c>
      <c r="Q194" t="str">
        <f t="shared" si="37"/>
        <v/>
      </c>
      <c r="R194" t="str">
        <f t="shared" si="38"/>
        <v/>
      </c>
      <c r="S194" t="str">
        <f t="shared" si="39"/>
        <v/>
      </c>
      <c r="AC194" t="s">
        <v>227</v>
      </c>
      <c r="AD194" t="s">
        <v>1133</v>
      </c>
      <c r="AE194" t="s">
        <v>2899</v>
      </c>
      <c r="AF194" t="s">
        <v>2900</v>
      </c>
      <c r="AG194" t="s">
        <v>2917</v>
      </c>
      <c r="AH194" t="s">
        <v>2925</v>
      </c>
    </row>
    <row r="195" spans="1:34">
      <c r="A195" s="38" t="str">
        <f>IF(C195="","",VLOOKUP('OPĆI DIO'!$C$1,'OPĆI DIO'!$N$4:$W$137,10,FALSE))</f>
        <v/>
      </c>
      <c r="B195" s="38" t="str">
        <f>IF(C195="","",VLOOKUP('OPĆI DIO'!$C$1,'OPĆI DIO'!$N$4:$W$137,9,FALSE))</f>
        <v/>
      </c>
      <c r="C195" s="43"/>
      <c r="D195" s="38" t="str">
        <f t="shared" si="34"/>
        <v/>
      </c>
      <c r="E195" s="43"/>
      <c r="F195" s="38" t="str">
        <f t="shared" si="40"/>
        <v/>
      </c>
      <c r="G195" s="74"/>
      <c r="H195" s="38" t="str">
        <f t="shared" si="41"/>
        <v/>
      </c>
      <c r="I195" s="38" t="str">
        <f t="shared" si="42"/>
        <v/>
      </c>
      <c r="J195" s="73"/>
      <c r="K195" s="73"/>
      <c r="L195" s="73"/>
      <c r="M195" s="255"/>
      <c r="N195" t="str">
        <f>IF(C195="","",'OPĆI DIO'!$C$1)</f>
        <v/>
      </c>
      <c r="O195" t="str">
        <f t="shared" si="35"/>
        <v/>
      </c>
      <c r="P195" t="str">
        <f t="shared" si="36"/>
        <v/>
      </c>
      <c r="Q195" t="str">
        <f t="shared" si="37"/>
        <v/>
      </c>
      <c r="R195" t="str">
        <f t="shared" si="38"/>
        <v/>
      </c>
      <c r="S195" t="str">
        <f t="shared" si="39"/>
        <v/>
      </c>
      <c r="AC195" t="s">
        <v>669</v>
      </c>
      <c r="AD195" t="s">
        <v>670</v>
      </c>
      <c r="AE195" t="s">
        <v>2899</v>
      </c>
      <c r="AF195" t="s">
        <v>2900</v>
      </c>
      <c r="AG195" t="s">
        <v>2917</v>
      </c>
      <c r="AH195" t="s">
        <v>2925</v>
      </c>
    </row>
    <row r="196" spans="1:34">
      <c r="A196" s="38" t="str">
        <f>IF(C196="","",VLOOKUP('OPĆI DIO'!$C$1,'OPĆI DIO'!$N$4:$W$137,10,FALSE))</f>
        <v/>
      </c>
      <c r="B196" s="38" t="str">
        <f>IF(C196="","",VLOOKUP('OPĆI DIO'!$C$1,'OPĆI DIO'!$N$4:$W$137,9,FALSE))</f>
        <v/>
      </c>
      <c r="C196" s="43"/>
      <c r="D196" s="38" t="str">
        <f t="shared" si="34"/>
        <v/>
      </c>
      <c r="E196" s="43"/>
      <c r="F196" s="38" t="str">
        <f t="shared" si="40"/>
        <v/>
      </c>
      <c r="G196" s="74"/>
      <c r="H196" s="38" t="str">
        <f t="shared" si="41"/>
        <v/>
      </c>
      <c r="I196" s="38" t="str">
        <f t="shared" si="42"/>
        <v/>
      </c>
      <c r="J196" s="73"/>
      <c r="K196" s="73"/>
      <c r="L196" s="73"/>
      <c r="M196" s="255"/>
      <c r="N196" t="str">
        <f>IF(C196="","",'OPĆI DIO'!$C$1)</f>
        <v/>
      </c>
      <c r="O196" t="str">
        <f t="shared" si="35"/>
        <v/>
      </c>
      <c r="P196" t="str">
        <f t="shared" si="36"/>
        <v/>
      </c>
      <c r="Q196" t="str">
        <f t="shared" si="37"/>
        <v/>
      </c>
      <c r="R196" t="str">
        <f t="shared" si="38"/>
        <v/>
      </c>
      <c r="S196" t="str">
        <f t="shared" si="39"/>
        <v/>
      </c>
      <c r="AC196" t="s">
        <v>1454</v>
      </c>
      <c r="AD196" t="s">
        <v>1448</v>
      </c>
      <c r="AE196" t="s">
        <v>2899</v>
      </c>
      <c r="AF196" t="s">
        <v>2900</v>
      </c>
      <c r="AG196" t="s">
        <v>2917</v>
      </c>
      <c r="AH196" t="s">
        <v>2925</v>
      </c>
    </row>
    <row r="197" spans="1:34">
      <c r="A197" s="38" t="str">
        <f>IF(C197="","",VLOOKUP('OPĆI DIO'!$C$1,'OPĆI DIO'!$N$4:$W$137,10,FALSE))</f>
        <v/>
      </c>
      <c r="B197" s="38" t="str">
        <f>IF(C197="","",VLOOKUP('OPĆI DIO'!$C$1,'OPĆI DIO'!$N$4:$W$137,9,FALSE))</f>
        <v/>
      </c>
      <c r="C197" s="43"/>
      <c r="D197" s="38" t="str">
        <f t="shared" si="34"/>
        <v/>
      </c>
      <c r="E197" s="43"/>
      <c r="F197" s="38" t="str">
        <f t="shared" si="40"/>
        <v/>
      </c>
      <c r="G197" s="74"/>
      <c r="H197" s="38" t="str">
        <f t="shared" si="41"/>
        <v/>
      </c>
      <c r="I197" s="38" t="str">
        <f t="shared" si="42"/>
        <v/>
      </c>
      <c r="J197" s="73"/>
      <c r="K197" s="73"/>
      <c r="L197" s="73"/>
      <c r="M197" s="255"/>
      <c r="N197" t="str">
        <f>IF(C197="","",'OPĆI DIO'!$C$1)</f>
        <v/>
      </c>
      <c r="O197" t="str">
        <f t="shared" si="35"/>
        <v/>
      </c>
      <c r="P197" t="str">
        <f t="shared" si="36"/>
        <v/>
      </c>
      <c r="Q197" t="str">
        <f t="shared" si="37"/>
        <v/>
      </c>
      <c r="R197" t="str">
        <f t="shared" si="38"/>
        <v/>
      </c>
      <c r="S197" t="str">
        <f t="shared" si="39"/>
        <v/>
      </c>
      <c r="AC197" t="s">
        <v>1455</v>
      </c>
      <c r="AD197" t="s">
        <v>2094</v>
      </c>
      <c r="AE197" t="s">
        <v>2899</v>
      </c>
      <c r="AF197" t="s">
        <v>2900</v>
      </c>
      <c r="AG197" t="s">
        <v>2917</v>
      </c>
      <c r="AH197" t="s">
        <v>2925</v>
      </c>
    </row>
    <row r="198" spans="1:34">
      <c r="A198" s="38" t="str">
        <f>IF(C198="","",VLOOKUP('OPĆI DIO'!$C$1,'OPĆI DIO'!$N$4:$W$137,10,FALSE))</f>
        <v/>
      </c>
      <c r="B198" s="38" t="str">
        <f>IF(C198="","",VLOOKUP('OPĆI DIO'!$C$1,'OPĆI DIO'!$N$4:$W$137,9,FALSE))</f>
        <v/>
      </c>
      <c r="C198" s="43"/>
      <c r="D198" s="38" t="str">
        <f t="shared" ref="D198:D261" si="43">IFERROR(VLOOKUP(C198,$T$6:$U$23,2,FALSE),"")</f>
        <v/>
      </c>
      <c r="E198" s="43"/>
      <c r="F198" s="38" t="str">
        <f t="shared" si="40"/>
        <v/>
      </c>
      <c r="G198" s="74"/>
      <c r="H198" s="38" t="str">
        <f t="shared" si="41"/>
        <v/>
      </c>
      <c r="I198" s="38" t="str">
        <f t="shared" si="42"/>
        <v/>
      </c>
      <c r="J198" s="73"/>
      <c r="K198" s="73"/>
      <c r="L198" s="73"/>
      <c r="M198" s="255"/>
      <c r="N198" t="str">
        <f>IF(C198="","",'OPĆI DIO'!$C$1)</f>
        <v/>
      </c>
      <c r="O198" t="str">
        <f t="shared" ref="O198:O261" si="44">LEFT(E198,3)</f>
        <v/>
      </c>
      <c r="P198" t="str">
        <f t="shared" ref="P198:P261" si="45">LEFT(E198,2)</f>
        <v/>
      </c>
      <c r="Q198" t="str">
        <f t="shared" ref="Q198:Q261" si="46">LEFT(C198,3)</f>
        <v/>
      </c>
      <c r="R198" t="str">
        <f t="shared" ref="R198:R261" si="47">IF(S198="5",0,MID(I198,2,2))</f>
        <v/>
      </c>
      <c r="S198" t="str">
        <f t="shared" ref="S198:S261" si="48">LEFT(E198,1)</f>
        <v/>
      </c>
      <c r="AC198" t="s">
        <v>2105</v>
      </c>
      <c r="AD198" t="s">
        <v>2972</v>
      </c>
      <c r="AE198" t="s">
        <v>2899</v>
      </c>
      <c r="AF198" t="s">
        <v>2900</v>
      </c>
      <c r="AG198" t="s">
        <v>2917</v>
      </c>
      <c r="AH198" t="s">
        <v>2925</v>
      </c>
    </row>
    <row r="199" spans="1:34">
      <c r="A199" s="38" t="str">
        <f>IF(C199="","",VLOOKUP('OPĆI DIO'!$C$1,'OPĆI DIO'!$N$4:$W$137,10,FALSE))</f>
        <v/>
      </c>
      <c r="B199" s="38" t="str">
        <f>IF(C199="","",VLOOKUP('OPĆI DIO'!$C$1,'OPĆI DIO'!$N$4:$W$137,9,FALSE))</f>
        <v/>
      </c>
      <c r="C199" s="43"/>
      <c r="D199" s="38" t="str">
        <f t="shared" si="43"/>
        <v/>
      </c>
      <c r="E199" s="43"/>
      <c r="F199" s="38" t="str">
        <f t="shared" si="40"/>
        <v/>
      </c>
      <c r="G199" s="74"/>
      <c r="H199" s="38" t="str">
        <f t="shared" si="41"/>
        <v/>
      </c>
      <c r="I199" s="38" t="str">
        <f t="shared" si="42"/>
        <v/>
      </c>
      <c r="J199" s="73"/>
      <c r="K199" s="73"/>
      <c r="L199" s="73"/>
      <c r="M199" s="255"/>
      <c r="N199" t="str">
        <f>IF(C199="","",'OPĆI DIO'!$C$1)</f>
        <v/>
      </c>
      <c r="O199" t="str">
        <f t="shared" si="44"/>
        <v/>
      </c>
      <c r="P199" t="str">
        <f t="shared" si="45"/>
        <v/>
      </c>
      <c r="Q199" t="str">
        <f t="shared" si="46"/>
        <v/>
      </c>
      <c r="R199" t="str">
        <f t="shared" si="47"/>
        <v/>
      </c>
      <c r="S199" t="str">
        <f t="shared" si="48"/>
        <v/>
      </c>
      <c r="AC199" t="s">
        <v>4421</v>
      </c>
      <c r="AD199" t="s">
        <v>4407</v>
      </c>
      <c r="AE199" t="s">
        <v>2899</v>
      </c>
      <c r="AF199" t="s">
        <v>2900</v>
      </c>
      <c r="AG199" t="s">
        <v>2919</v>
      </c>
      <c r="AH199" t="s">
        <v>2920</v>
      </c>
    </row>
    <row r="200" spans="1:34">
      <c r="A200" s="38" t="str">
        <f>IF(C200="","",VLOOKUP('OPĆI DIO'!$C$1,'OPĆI DIO'!$N$4:$W$137,10,FALSE))</f>
        <v/>
      </c>
      <c r="B200" s="38" t="str">
        <f>IF(C200="","",VLOOKUP('OPĆI DIO'!$C$1,'OPĆI DIO'!$N$4:$W$137,9,FALSE))</f>
        <v/>
      </c>
      <c r="C200" s="43"/>
      <c r="D200" s="38" t="str">
        <f t="shared" si="43"/>
        <v/>
      </c>
      <c r="E200" s="43"/>
      <c r="F200" s="38" t="str">
        <f t="shared" si="40"/>
        <v/>
      </c>
      <c r="G200" s="74"/>
      <c r="H200" s="38" t="str">
        <f t="shared" si="41"/>
        <v/>
      </c>
      <c r="I200" s="38" t="str">
        <f t="shared" si="42"/>
        <v/>
      </c>
      <c r="J200" s="73"/>
      <c r="K200" s="73"/>
      <c r="L200" s="73"/>
      <c r="M200" s="255"/>
      <c r="N200" t="str">
        <f>IF(C200="","",'OPĆI DIO'!$C$1)</f>
        <v/>
      </c>
      <c r="O200" t="str">
        <f t="shared" si="44"/>
        <v/>
      </c>
      <c r="P200" t="str">
        <f t="shared" si="45"/>
        <v/>
      </c>
      <c r="Q200" t="str">
        <f t="shared" si="46"/>
        <v/>
      </c>
      <c r="R200" t="str">
        <f t="shared" si="47"/>
        <v/>
      </c>
      <c r="S200" t="str">
        <f t="shared" si="48"/>
        <v/>
      </c>
      <c r="AC200" t="s">
        <v>2973</v>
      </c>
      <c r="AD200" t="s">
        <v>2102</v>
      </c>
      <c r="AE200" t="s">
        <v>2899</v>
      </c>
      <c r="AF200" t="s">
        <v>2900</v>
      </c>
      <c r="AG200" t="s">
        <v>2919</v>
      </c>
      <c r="AH200" t="s">
        <v>2920</v>
      </c>
    </row>
    <row r="201" spans="1:34">
      <c r="A201" s="38" t="str">
        <f>IF(C201="","",VLOOKUP('OPĆI DIO'!$C$1,'OPĆI DIO'!$N$4:$W$137,10,FALSE))</f>
        <v/>
      </c>
      <c r="B201" s="38" t="str">
        <f>IF(C201="","",VLOOKUP('OPĆI DIO'!$C$1,'OPĆI DIO'!$N$4:$W$137,9,FALSE))</f>
        <v/>
      </c>
      <c r="C201" s="43"/>
      <c r="D201" s="38" t="str">
        <f t="shared" si="43"/>
        <v/>
      </c>
      <c r="E201" s="43"/>
      <c r="F201" s="38" t="str">
        <f t="shared" si="40"/>
        <v/>
      </c>
      <c r="G201" s="74"/>
      <c r="H201" s="38" t="str">
        <f t="shared" si="41"/>
        <v/>
      </c>
      <c r="I201" s="38" t="str">
        <f t="shared" si="42"/>
        <v/>
      </c>
      <c r="J201" s="73"/>
      <c r="K201" s="73"/>
      <c r="L201" s="73"/>
      <c r="M201" s="255"/>
      <c r="N201" t="str">
        <f>IF(C201="","",'OPĆI DIO'!$C$1)</f>
        <v/>
      </c>
      <c r="O201" t="str">
        <f t="shared" si="44"/>
        <v/>
      </c>
      <c r="P201" t="str">
        <f t="shared" si="45"/>
        <v/>
      </c>
      <c r="Q201" t="str">
        <f t="shared" si="46"/>
        <v/>
      </c>
      <c r="R201" t="str">
        <f t="shared" si="47"/>
        <v/>
      </c>
      <c r="S201" t="str">
        <f t="shared" si="48"/>
        <v/>
      </c>
      <c r="AC201" t="s">
        <v>4422</v>
      </c>
      <c r="AD201" t="s">
        <v>4418</v>
      </c>
      <c r="AE201" t="s">
        <v>2899</v>
      </c>
      <c r="AF201" t="s">
        <v>2900</v>
      </c>
      <c r="AG201" t="s">
        <v>2919</v>
      </c>
      <c r="AH201" t="s">
        <v>2920</v>
      </c>
    </row>
    <row r="202" spans="1:34">
      <c r="A202" s="38" t="str">
        <f>IF(C202="","",VLOOKUP('OPĆI DIO'!$C$1,'OPĆI DIO'!$N$4:$W$137,10,FALSE))</f>
        <v/>
      </c>
      <c r="B202" s="38" t="str">
        <f>IF(C202="","",VLOOKUP('OPĆI DIO'!$C$1,'OPĆI DIO'!$N$4:$W$137,9,FALSE))</f>
        <v/>
      </c>
      <c r="C202" s="43"/>
      <c r="D202" s="38" t="str">
        <f t="shared" si="43"/>
        <v/>
      </c>
      <c r="E202" s="43"/>
      <c r="F202" s="38" t="str">
        <f t="shared" si="40"/>
        <v/>
      </c>
      <c r="G202" s="74"/>
      <c r="H202" s="38" t="str">
        <f t="shared" si="41"/>
        <v/>
      </c>
      <c r="I202" s="38" t="str">
        <f t="shared" si="42"/>
        <v/>
      </c>
      <c r="J202" s="73"/>
      <c r="K202" s="73"/>
      <c r="L202" s="73"/>
      <c r="M202" s="255"/>
      <c r="N202" t="str">
        <f>IF(C202="","",'OPĆI DIO'!$C$1)</f>
        <v/>
      </c>
      <c r="O202" t="str">
        <f t="shared" si="44"/>
        <v/>
      </c>
      <c r="P202" t="str">
        <f t="shared" si="45"/>
        <v/>
      </c>
      <c r="Q202" t="str">
        <f t="shared" si="46"/>
        <v/>
      </c>
      <c r="R202" t="str">
        <f t="shared" si="47"/>
        <v/>
      </c>
      <c r="S202" t="str">
        <f t="shared" si="48"/>
        <v/>
      </c>
      <c r="AC202" t="s">
        <v>4423</v>
      </c>
      <c r="AD202" t="s">
        <v>2091</v>
      </c>
      <c r="AE202" t="s">
        <v>2899</v>
      </c>
      <c r="AF202" t="s">
        <v>2900</v>
      </c>
      <c r="AG202" t="s">
        <v>2919</v>
      </c>
      <c r="AH202" t="s">
        <v>2920</v>
      </c>
    </row>
    <row r="203" spans="1:34">
      <c r="A203" s="38" t="str">
        <f>IF(C203="","",VLOOKUP('OPĆI DIO'!$C$1,'OPĆI DIO'!$N$4:$W$137,10,FALSE))</f>
        <v/>
      </c>
      <c r="B203" s="38" t="str">
        <f>IF(C203="","",VLOOKUP('OPĆI DIO'!$C$1,'OPĆI DIO'!$N$4:$W$137,9,FALSE))</f>
        <v/>
      </c>
      <c r="C203" s="43"/>
      <c r="D203" s="38" t="str">
        <f t="shared" si="43"/>
        <v/>
      </c>
      <c r="E203" s="43"/>
      <c r="F203" s="38" t="str">
        <f t="shared" si="40"/>
        <v/>
      </c>
      <c r="G203" s="74"/>
      <c r="H203" s="38" t="str">
        <f t="shared" si="41"/>
        <v/>
      </c>
      <c r="I203" s="38" t="str">
        <f t="shared" si="42"/>
        <v/>
      </c>
      <c r="J203" s="73"/>
      <c r="K203" s="73"/>
      <c r="L203" s="73"/>
      <c r="M203" s="255"/>
      <c r="N203" t="str">
        <f>IF(C203="","",'OPĆI DIO'!$C$1)</f>
        <v/>
      </c>
      <c r="O203" t="str">
        <f t="shared" si="44"/>
        <v/>
      </c>
      <c r="P203" t="str">
        <f t="shared" si="45"/>
        <v/>
      </c>
      <c r="Q203" t="str">
        <f t="shared" si="46"/>
        <v/>
      </c>
      <c r="R203" t="str">
        <f t="shared" si="47"/>
        <v/>
      </c>
      <c r="S203" t="str">
        <f t="shared" si="48"/>
        <v/>
      </c>
      <c r="AC203" t="s">
        <v>4424</v>
      </c>
      <c r="AD203" t="s">
        <v>4425</v>
      </c>
      <c r="AE203" t="s">
        <v>2899</v>
      </c>
      <c r="AF203" t="s">
        <v>2900</v>
      </c>
      <c r="AG203" t="s">
        <v>2919</v>
      </c>
      <c r="AH203" t="s">
        <v>2920</v>
      </c>
    </row>
    <row r="204" spans="1:34">
      <c r="A204" s="38" t="str">
        <f>IF(C204="","",VLOOKUP('OPĆI DIO'!$C$1,'OPĆI DIO'!$N$4:$W$137,10,FALSE))</f>
        <v/>
      </c>
      <c r="B204" s="38" t="str">
        <f>IF(C204="","",VLOOKUP('OPĆI DIO'!$C$1,'OPĆI DIO'!$N$4:$W$137,9,FALSE))</f>
        <v/>
      </c>
      <c r="C204" s="43"/>
      <c r="D204" s="38" t="str">
        <f t="shared" si="43"/>
        <v/>
      </c>
      <c r="E204" s="43"/>
      <c r="F204" s="38" t="str">
        <f t="shared" si="40"/>
        <v/>
      </c>
      <c r="G204" s="74"/>
      <c r="H204" s="38" t="str">
        <f t="shared" si="41"/>
        <v/>
      </c>
      <c r="I204" s="38" t="str">
        <f t="shared" si="42"/>
        <v/>
      </c>
      <c r="J204" s="73"/>
      <c r="K204" s="73"/>
      <c r="L204" s="73"/>
      <c r="M204" s="255"/>
      <c r="N204" t="str">
        <f>IF(C204="","",'OPĆI DIO'!$C$1)</f>
        <v/>
      </c>
      <c r="O204" t="str">
        <f t="shared" si="44"/>
        <v/>
      </c>
      <c r="P204" t="str">
        <f t="shared" si="45"/>
        <v/>
      </c>
      <c r="Q204" t="str">
        <f t="shared" si="46"/>
        <v/>
      </c>
      <c r="R204" t="str">
        <f t="shared" si="47"/>
        <v/>
      </c>
      <c r="S204" t="str">
        <f t="shared" si="48"/>
        <v/>
      </c>
      <c r="AC204" t="s">
        <v>666</v>
      </c>
      <c r="AD204" t="s">
        <v>667</v>
      </c>
      <c r="AE204" t="s">
        <v>2899</v>
      </c>
      <c r="AF204" t="s">
        <v>2900</v>
      </c>
      <c r="AG204" t="s">
        <v>2919</v>
      </c>
      <c r="AH204" t="s">
        <v>2920</v>
      </c>
    </row>
    <row r="205" spans="1:34">
      <c r="A205" s="38" t="str">
        <f>IF(C205="","",VLOOKUP('OPĆI DIO'!$C$1,'OPĆI DIO'!$N$4:$W$137,10,FALSE))</f>
        <v/>
      </c>
      <c r="B205" s="38" t="str">
        <f>IF(C205="","",VLOOKUP('OPĆI DIO'!$C$1,'OPĆI DIO'!$N$4:$W$137,9,FALSE))</f>
        <v/>
      </c>
      <c r="C205" s="43"/>
      <c r="D205" s="38" t="str">
        <f t="shared" si="43"/>
        <v/>
      </c>
      <c r="E205" s="43"/>
      <c r="F205" s="38" t="str">
        <f t="shared" si="40"/>
        <v/>
      </c>
      <c r="G205" s="74"/>
      <c r="H205" s="38" t="str">
        <f t="shared" si="41"/>
        <v/>
      </c>
      <c r="I205" s="38" t="str">
        <f t="shared" si="42"/>
        <v/>
      </c>
      <c r="J205" s="73"/>
      <c r="K205" s="73"/>
      <c r="L205" s="73"/>
      <c r="M205" s="255"/>
      <c r="N205" t="str">
        <f>IF(C205="","",'OPĆI DIO'!$C$1)</f>
        <v/>
      </c>
      <c r="O205" t="str">
        <f t="shared" si="44"/>
        <v/>
      </c>
      <c r="P205" t="str">
        <f t="shared" si="45"/>
        <v/>
      </c>
      <c r="Q205" t="str">
        <f t="shared" si="46"/>
        <v/>
      </c>
      <c r="R205" t="str">
        <f t="shared" si="47"/>
        <v/>
      </c>
      <c r="S205" t="str">
        <f t="shared" si="48"/>
        <v/>
      </c>
      <c r="AC205" t="s">
        <v>671</v>
      </c>
      <c r="AD205" t="s">
        <v>672</v>
      </c>
      <c r="AE205" t="s">
        <v>2893</v>
      </c>
      <c r="AF205" t="s">
        <v>2894</v>
      </c>
      <c r="AG205" t="s">
        <v>2919</v>
      </c>
      <c r="AH205" t="s">
        <v>2920</v>
      </c>
    </row>
    <row r="206" spans="1:34">
      <c r="A206" s="38" t="str">
        <f>IF(C206="","",VLOOKUP('OPĆI DIO'!$C$1,'OPĆI DIO'!$N$4:$W$137,10,FALSE))</f>
        <v/>
      </c>
      <c r="B206" s="38" t="str">
        <f>IF(C206="","",VLOOKUP('OPĆI DIO'!$C$1,'OPĆI DIO'!$N$4:$W$137,9,FALSE))</f>
        <v/>
      </c>
      <c r="C206" s="43"/>
      <c r="D206" s="38" t="str">
        <f t="shared" si="43"/>
        <v/>
      </c>
      <c r="E206" s="43"/>
      <c r="F206" s="38" t="str">
        <f t="shared" si="40"/>
        <v/>
      </c>
      <c r="G206" s="74"/>
      <c r="H206" s="38" t="str">
        <f t="shared" si="41"/>
        <v/>
      </c>
      <c r="I206" s="38" t="str">
        <f t="shared" si="42"/>
        <v/>
      </c>
      <c r="J206" s="73"/>
      <c r="K206" s="73"/>
      <c r="L206" s="73"/>
      <c r="M206" s="255"/>
      <c r="N206" t="str">
        <f>IF(C206="","",'OPĆI DIO'!$C$1)</f>
        <v/>
      </c>
      <c r="O206" t="str">
        <f t="shared" si="44"/>
        <v/>
      </c>
      <c r="P206" t="str">
        <f t="shared" si="45"/>
        <v/>
      </c>
      <c r="Q206" t="str">
        <f t="shared" si="46"/>
        <v/>
      </c>
      <c r="R206" t="str">
        <f t="shared" si="47"/>
        <v/>
      </c>
      <c r="S206" t="str">
        <f t="shared" si="48"/>
        <v/>
      </c>
      <c r="AC206" t="s">
        <v>673</v>
      </c>
      <c r="AD206" t="s">
        <v>674</v>
      </c>
      <c r="AE206" t="s">
        <v>2893</v>
      </c>
      <c r="AF206" t="s">
        <v>2894</v>
      </c>
      <c r="AG206" t="s">
        <v>2919</v>
      </c>
      <c r="AH206" t="s">
        <v>2920</v>
      </c>
    </row>
    <row r="207" spans="1:34">
      <c r="A207" s="38" t="str">
        <f>IF(C207="","",VLOOKUP('OPĆI DIO'!$C$1,'OPĆI DIO'!$N$4:$W$137,10,FALSE))</f>
        <v/>
      </c>
      <c r="B207" s="38" t="str">
        <f>IF(C207="","",VLOOKUP('OPĆI DIO'!$C$1,'OPĆI DIO'!$N$4:$W$137,9,FALSE))</f>
        <v/>
      </c>
      <c r="C207" s="43"/>
      <c r="D207" s="38" t="str">
        <f t="shared" si="43"/>
        <v/>
      </c>
      <c r="E207" s="43"/>
      <c r="F207" s="38" t="str">
        <f t="shared" si="40"/>
        <v/>
      </c>
      <c r="G207" s="74"/>
      <c r="H207" s="38" t="str">
        <f t="shared" si="41"/>
        <v/>
      </c>
      <c r="I207" s="38" t="str">
        <f t="shared" si="42"/>
        <v/>
      </c>
      <c r="J207" s="73"/>
      <c r="K207" s="73"/>
      <c r="L207" s="73"/>
      <c r="M207" s="255"/>
      <c r="N207" t="str">
        <f>IF(C207="","",'OPĆI DIO'!$C$1)</f>
        <v/>
      </c>
      <c r="O207" t="str">
        <f t="shared" si="44"/>
        <v/>
      </c>
      <c r="P207" t="str">
        <f t="shared" si="45"/>
        <v/>
      </c>
      <c r="Q207" t="str">
        <f t="shared" si="46"/>
        <v/>
      </c>
      <c r="R207" t="str">
        <f t="shared" si="47"/>
        <v/>
      </c>
      <c r="S207" t="str">
        <f t="shared" si="48"/>
        <v/>
      </c>
      <c r="AC207" t="s">
        <v>739</v>
      </c>
      <c r="AD207" t="s">
        <v>740</v>
      </c>
      <c r="AE207" t="s">
        <v>2893</v>
      </c>
      <c r="AF207" t="s">
        <v>2894</v>
      </c>
      <c r="AG207" t="s">
        <v>2919</v>
      </c>
      <c r="AH207" t="s">
        <v>2920</v>
      </c>
    </row>
    <row r="208" spans="1:34">
      <c r="A208" s="38" t="str">
        <f>IF(C208="","",VLOOKUP('OPĆI DIO'!$C$1,'OPĆI DIO'!$N$4:$W$137,10,FALSE))</f>
        <v/>
      </c>
      <c r="B208" s="38" t="str">
        <f>IF(C208="","",VLOOKUP('OPĆI DIO'!$C$1,'OPĆI DIO'!$N$4:$W$137,9,FALSE))</f>
        <v/>
      </c>
      <c r="C208" s="43"/>
      <c r="D208" s="38" t="str">
        <f t="shared" si="43"/>
        <v/>
      </c>
      <c r="E208" s="43"/>
      <c r="F208" s="38" t="str">
        <f t="shared" si="40"/>
        <v/>
      </c>
      <c r="G208" s="74"/>
      <c r="H208" s="38" t="str">
        <f t="shared" si="41"/>
        <v/>
      </c>
      <c r="I208" s="38" t="str">
        <f t="shared" si="42"/>
        <v/>
      </c>
      <c r="J208" s="73"/>
      <c r="K208" s="73"/>
      <c r="L208" s="73"/>
      <c r="M208" s="255"/>
      <c r="N208" t="str">
        <f>IF(C208="","",'OPĆI DIO'!$C$1)</f>
        <v/>
      </c>
      <c r="O208" t="str">
        <f t="shared" si="44"/>
        <v/>
      </c>
      <c r="P208" t="str">
        <f t="shared" si="45"/>
        <v/>
      </c>
      <c r="Q208" t="str">
        <f t="shared" si="46"/>
        <v/>
      </c>
      <c r="R208" t="str">
        <f t="shared" si="47"/>
        <v/>
      </c>
      <c r="S208" t="str">
        <f t="shared" si="48"/>
        <v/>
      </c>
      <c r="AC208" t="s">
        <v>675</v>
      </c>
      <c r="AD208" t="s">
        <v>676</v>
      </c>
      <c r="AE208" t="s">
        <v>2893</v>
      </c>
      <c r="AF208" t="s">
        <v>2894</v>
      </c>
      <c r="AG208" t="s">
        <v>2919</v>
      </c>
      <c r="AH208" t="s">
        <v>2920</v>
      </c>
    </row>
    <row r="209" spans="1:34">
      <c r="A209" s="38" t="str">
        <f>IF(C209="","",VLOOKUP('OPĆI DIO'!$C$1,'OPĆI DIO'!$N$4:$W$137,10,FALSE))</f>
        <v/>
      </c>
      <c r="B209" s="38" t="str">
        <f>IF(C209="","",VLOOKUP('OPĆI DIO'!$C$1,'OPĆI DIO'!$N$4:$W$137,9,FALSE))</f>
        <v/>
      </c>
      <c r="C209" s="43"/>
      <c r="D209" s="38" t="str">
        <f t="shared" si="43"/>
        <v/>
      </c>
      <c r="E209" s="43"/>
      <c r="F209" s="38" t="str">
        <f t="shared" si="40"/>
        <v/>
      </c>
      <c r="G209" s="74"/>
      <c r="H209" s="38" t="str">
        <f t="shared" si="41"/>
        <v/>
      </c>
      <c r="I209" s="38" t="str">
        <f t="shared" si="42"/>
        <v/>
      </c>
      <c r="J209" s="73"/>
      <c r="K209" s="73"/>
      <c r="L209" s="73"/>
      <c r="M209" s="255"/>
      <c r="N209" t="str">
        <f>IF(C209="","",'OPĆI DIO'!$C$1)</f>
        <v/>
      </c>
      <c r="O209" t="str">
        <f t="shared" si="44"/>
        <v/>
      </c>
      <c r="P209" t="str">
        <f t="shared" si="45"/>
        <v/>
      </c>
      <c r="Q209" t="str">
        <f t="shared" si="46"/>
        <v/>
      </c>
      <c r="R209" t="str">
        <f t="shared" si="47"/>
        <v/>
      </c>
      <c r="S209" t="str">
        <f t="shared" si="48"/>
        <v/>
      </c>
      <c r="AC209" t="s">
        <v>741</v>
      </c>
      <c r="AD209" t="s">
        <v>735</v>
      </c>
      <c r="AE209" t="s">
        <v>2893</v>
      </c>
      <c r="AF209" t="s">
        <v>2894</v>
      </c>
      <c r="AG209" t="s">
        <v>2919</v>
      </c>
      <c r="AH209" t="s">
        <v>2920</v>
      </c>
    </row>
    <row r="210" spans="1:34">
      <c r="A210" s="38" t="str">
        <f>IF(C210="","",VLOOKUP('OPĆI DIO'!$C$1,'OPĆI DIO'!$N$4:$W$137,10,FALSE))</f>
        <v/>
      </c>
      <c r="B210" s="38" t="str">
        <f>IF(C210="","",VLOOKUP('OPĆI DIO'!$C$1,'OPĆI DIO'!$N$4:$W$137,9,FALSE))</f>
        <v/>
      </c>
      <c r="C210" s="43"/>
      <c r="D210" s="38" t="str">
        <f t="shared" si="43"/>
        <v/>
      </c>
      <c r="E210" s="43"/>
      <c r="F210" s="38" t="str">
        <f t="shared" si="40"/>
        <v/>
      </c>
      <c r="G210" s="74"/>
      <c r="H210" s="38" t="str">
        <f t="shared" si="41"/>
        <v/>
      </c>
      <c r="I210" s="38" t="str">
        <f t="shared" si="42"/>
        <v/>
      </c>
      <c r="J210" s="73"/>
      <c r="K210" s="73"/>
      <c r="L210" s="73"/>
      <c r="M210" s="255"/>
      <c r="N210" t="str">
        <f>IF(C210="","",'OPĆI DIO'!$C$1)</f>
        <v/>
      </c>
      <c r="O210" t="str">
        <f t="shared" si="44"/>
        <v/>
      </c>
      <c r="P210" t="str">
        <f t="shared" si="45"/>
        <v/>
      </c>
      <c r="Q210" t="str">
        <f t="shared" si="46"/>
        <v/>
      </c>
      <c r="R210" t="str">
        <f t="shared" si="47"/>
        <v/>
      </c>
      <c r="S210" t="str">
        <f t="shared" si="48"/>
        <v/>
      </c>
      <c r="AC210" t="s">
        <v>677</v>
      </c>
      <c r="AD210" t="s">
        <v>1213</v>
      </c>
      <c r="AE210" t="s">
        <v>2893</v>
      </c>
      <c r="AF210" t="s">
        <v>2894</v>
      </c>
      <c r="AG210" t="s">
        <v>2919</v>
      </c>
      <c r="AH210" t="s">
        <v>2920</v>
      </c>
    </row>
    <row r="211" spans="1:34">
      <c r="A211" s="38" t="str">
        <f>IF(C211="","",VLOOKUP('OPĆI DIO'!$C$1,'OPĆI DIO'!$N$4:$W$137,10,FALSE))</f>
        <v/>
      </c>
      <c r="B211" s="38" t="str">
        <f>IF(C211="","",VLOOKUP('OPĆI DIO'!$C$1,'OPĆI DIO'!$N$4:$W$137,9,FALSE))</f>
        <v/>
      </c>
      <c r="C211" s="43"/>
      <c r="D211" s="38" t="str">
        <f t="shared" si="43"/>
        <v/>
      </c>
      <c r="E211" s="43"/>
      <c r="F211" s="38" t="str">
        <f t="shared" si="40"/>
        <v/>
      </c>
      <c r="G211" s="74"/>
      <c r="H211" s="38" t="str">
        <f t="shared" si="41"/>
        <v/>
      </c>
      <c r="I211" s="38" t="str">
        <f t="shared" si="42"/>
        <v/>
      </c>
      <c r="J211" s="73"/>
      <c r="K211" s="73"/>
      <c r="L211" s="73"/>
      <c r="M211" s="255"/>
      <c r="N211" t="str">
        <f>IF(C211="","",'OPĆI DIO'!$C$1)</f>
        <v/>
      </c>
      <c r="O211" t="str">
        <f t="shared" si="44"/>
        <v/>
      </c>
      <c r="P211" t="str">
        <f t="shared" si="45"/>
        <v/>
      </c>
      <c r="Q211" t="str">
        <f t="shared" si="46"/>
        <v/>
      </c>
      <c r="R211" t="str">
        <f t="shared" si="47"/>
        <v/>
      </c>
      <c r="S211" t="str">
        <f t="shared" si="48"/>
        <v/>
      </c>
      <c r="AC211" t="s">
        <v>678</v>
      </c>
      <c r="AD211" t="s">
        <v>985</v>
      </c>
      <c r="AE211" t="s">
        <v>2893</v>
      </c>
      <c r="AF211" t="s">
        <v>2894</v>
      </c>
      <c r="AG211" t="s">
        <v>2919</v>
      </c>
      <c r="AH211" t="s">
        <v>2920</v>
      </c>
    </row>
    <row r="212" spans="1:34">
      <c r="A212" s="38" t="str">
        <f>IF(C212="","",VLOOKUP('OPĆI DIO'!$C$1,'OPĆI DIO'!$N$4:$W$137,10,FALSE))</f>
        <v/>
      </c>
      <c r="B212" s="38" t="str">
        <f>IF(C212="","",VLOOKUP('OPĆI DIO'!$C$1,'OPĆI DIO'!$N$4:$W$137,9,FALSE))</f>
        <v/>
      </c>
      <c r="C212" s="43"/>
      <c r="D212" s="38" t="str">
        <f t="shared" si="43"/>
        <v/>
      </c>
      <c r="E212" s="43"/>
      <c r="F212" s="38" t="str">
        <f t="shared" si="40"/>
        <v/>
      </c>
      <c r="G212" s="74"/>
      <c r="H212" s="38" t="str">
        <f t="shared" si="41"/>
        <v/>
      </c>
      <c r="I212" s="38" t="str">
        <f t="shared" si="42"/>
        <v/>
      </c>
      <c r="J212" s="73"/>
      <c r="K212" s="73"/>
      <c r="L212" s="73"/>
      <c r="M212" s="255"/>
      <c r="N212" t="str">
        <f>IF(C212="","",'OPĆI DIO'!$C$1)</f>
        <v/>
      </c>
      <c r="O212" t="str">
        <f t="shared" si="44"/>
        <v/>
      </c>
      <c r="P212" t="str">
        <f t="shared" si="45"/>
        <v/>
      </c>
      <c r="Q212" t="str">
        <f t="shared" si="46"/>
        <v/>
      </c>
      <c r="R212" t="str">
        <f t="shared" si="47"/>
        <v/>
      </c>
      <c r="S212" t="str">
        <f t="shared" si="48"/>
        <v/>
      </c>
      <c r="AC212" t="s">
        <v>679</v>
      </c>
      <c r="AD212" t="s">
        <v>680</v>
      </c>
      <c r="AE212" t="s">
        <v>2893</v>
      </c>
      <c r="AF212" t="s">
        <v>2894</v>
      </c>
      <c r="AG212" t="s">
        <v>2919</v>
      </c>
      <c r="AH212" t="s">
        <v>2920</v>
      </c>
    </row>
    <row r="213" spans="1:34">
      <c r="A213" s="38" t="str">
        <f>IF(C213="","",VLOOKUP('OPĆI DIO'!$C$1,'OPĆI DIO'!$N$4:$W$137,10,FALSE))</f>
        <v/>
      </c>
      <c r="B213" s="38" t="str">
        <f>IF(C213="","",VLOOKUP('OPĆI DIO'!$C$1,'OPĆI DIO'!$N$4:$W$137,9,FALSE))</f>
        <v/>
      </c>
      <c r="C213" s="43"/>
      <c r="D213" s="38" t="str">
        <f t="shared" si="43"/>
        <v/>
      </c>
      <c r="E213" s="43"/>
      <c r="F213" s="38" t="str">
        <f t="shared" si="40"/>
        <v/>
      </c>
      <c r="G213" s="74"/>
      <c r="H213" s="38" t="str">
        <f t="shared" si="41"/>
        <v/>
      </c>
      <c r="I213" s="38" t="str">
        <f t="shared" si="42"/>
        <v/>
      </c>
      <c r="J213" s="73"/>
      <c r="K213" s="73"/>
      <c r="L213" s="73"/>
      <c r="M213" s="255"/>
      <c r="N213" t="str">
        <f>IF(C213="","",'OPĆI DIO'!$C$1)</f>
        <v/>
      </c>
      <c r="O213" t="str">
        <f t="shared" si="44"/>
        <v/>
      </c>
      <c r="P213" t="str">
        <f t="shared" si="45"/>
        <v/>
      </c>
      <c r="Q213" t="str">
        <f t="shared" si="46"/>
        <v/>
      </c>
      <c r="R213" t="str">
        <f t="shared" si="47"/>
        <v/>
      </c>
      <c r="S213" t="str">
        <f t="shared" si="48"/>
        <v/>
      </c>
      <c r="AC213" t="s">
        <v>4426</v>
      </c>
      <c r="AD213" t="s">
        <v>4427</v>
      </c>
      <c r="AE213" t="s">
        <v>2893</v>
      </c>
      <c r="AF213" t="s">
        <v>2894</v>
      </c>
      <c r="AG213" t="s">
        <v>2918</v>
      </c>
      <c r="AH213" t="s">
        <v>2923</v>
      </c>
    </row>
    <row r="214" spans="1:34">
      <c r="A214" s="38" t="str">
        <f>IF(C214="","",VLOOKUP('OPĆI DIO'!$C$1,'OPĆI DIO'!$N$4:$W$137,10,FALSE))</f>
        <v/>
      </c>
      <c r="B214" s="38" t="str">
        <f>IF(C214="","",VLOOKUP('OPĆI DIO'!$C$1,'OPĆI DIO'!$N$4:$W$137,9,FALSE))</f>
        <v/>
      </c>
      <c r="C214" s="43"/>
      <c r="D214" s="38" t="str">
        <f t="shared" si="43"/>
        <v/>
      </c>
      <c r="E214" s="43"/>
      <c r="F214" s="38" t="str">
        <f t="shared" si="40"/>
        <v/>
      </c>
      <c r="G214" s="74"/>
      <c r="H214" s="38" t="str">
        <f t="shared" si="41"/>
        <v/>
      </c>
      <c r="I214" s="38" t="str">
        <f t="shared" si="42"/>
        <v/>
      </c>
      <c r="J214" s="73"/>
      <c r="K214" s="73"/>
      <c r="L214" s="73"/>
      <c r="M214" s="255"/>
      <c r="N214" t="str">
        <f>IF(C214="","",'OPĆI DIO'!$C$1)</f>
        <v/>
      </c>
      <c r="O214" t="str">
        <f t="shared" si="44"/>
        <v/>
      </c>
      <c r="P214" t="str">
        <f t="shared" si="45"/>
        <v/>
      </c>
      <c r="Q214" t="str">
        <f t="shared" si="46"/>
        <v/>
      </c>
      <c r="R214" t="str">
        <f t="shared" si="47"/>
        <v/>
      </c>
      <c r="S214" t="str">
        <f t="shared" si="48"/>
        <v/>
      </c>
      <c r="AC214" t="s">
        <v>4428</v>
      </c>
      <c r="AD214" t="s">
        <v>4429</v>
      </c>
      <c r="AE214" t="s">
        <v>2893</v>
      </c>
      <c r="AF214" t="s">
        <v>2894</v>
      </c>
      <c r="AG214" t="s">
        <v>2918</v>
      </c>
      <c r="AH214" t="s">
        <v>2923</v>
      </c>
    </row>
    <row r="215" spans="1:34">
      <c r="A215" s="38" t="str">
        <f>IF(C215="","",VLOOKUP('OPĆI DIO'!$C$1,'OPĆI DIO'!$N$4:$W$137,10,FALSE))</f>
        <v/>
      </c>
      <c r="B215" s="38" t="str">
        <f>IF(C215="","",VLOOKUP('OPĆI DIO'!$C$1,'OPĆI DIO'!$N$4:$W$137,9,FALSE))</f>
        <v/>
      </c>
      <c r="C215" s="43"/>
      <c r="D215" s="38" t="str">
        <f t="shared" si="43"/>
        <v/>
      </c>
      <c r="E215" s="43"/>
      <c r="F215" s="38" t="str">
        <f t="shared" si="40"/>
        <v/>
      </c>
      <c r="G215" s="74"/>
      <c r="H215" s="38" t="str">
        <f t="shared" si="41"/>
        <v/>
      </c>
      <c r="I215" s="38" t="str">
        <f t="shared" si="42"/>
        <v/>
      </c>
      <c r="J215" s="73"/>
      <c r="K215" s="73"/>
      <c r="L215" s="73"/>
      <c r="M215" s="255"/>
      <c r="N215" t="str">
        <f>IF(C215="","",'OPĆI DIO'!$C$1)</f>
        <v/>
      </c>
      <c r="O215" t="str">
        <f t="shared" si="44"/>
        <v/>
      </c>
      <c r="P215" t="str">
        <f t="shared" si="45"/>
        <v/>
      </c>
      <c r="Q215" t="str">
        <f t="shared" si="46"/>
        <v/>
      </c>
      <c r="R215" t="str">
        <f t="shared" si="47"/>
        <v/>
      </c>
      <c r="S215" t="str">
        <f t="shared" si="48"/>
        <v/>
      </c>
      <c r="AC215" t="s">
        <v>4430</v>
      </c>
      <c r="AD215" t="s">
        <v>4431</v>
      </c>
      <c r="AE215" t="s">
        <v>2893</v>
      </c>
      <c r="AF215" t="s">
        <v>2894</v>
      </c>
      <c r="AG215" t="s">
        <v>2918</v>
      </c>
      <c r="AH215" t="s">
        <v>2923</v>
      </c>
    </row>
    <row r="216" spans="1:34">
      <c r="A216" s="38" t="str">
        <f>IF(C216="","",VLOOKUP('OPĆI DIO'!$C$1,'OPĆI DIO'!$N$4:$W$137,10,FALSE))</f>
        <v/>
      </c>
      <c r="B216" s="38" t="str">
        <f>IF(C216="","",VLOOKUP('OPĆI DIO'!$C$1,'OPĆI DIO'!$N$4:$W$137,9,FALSE))</f>
        <v/>
      </c>
      <c r="C216" s="43"/>
      <c r="D216" s="38" t="str">
        <f t="shared" si="43"/>
        <v/>
      </c>
      <c r="E216" s="43"/>
      <c r="F216" s="38" t="str">
        <f t="shared" si="40"/>
        <v/>
      </c>
      <c r="G216" s="74"/>
      <c r="H216" s="38" t="str">
        <f t="shared" si="41"/>
        <v/>
      </c>
      <c r="I216" s="38" t="str">
        <f t="shared" si="42"/>
        <v/>
      </c>
      <c r="J216" s="73"/>
      <c r="K216" s="73"/>
      <c r="L216" s="73"/>
      <c r="M216" s="255"/>
      <c r="N216" t="str">
        <f>IF(C216="","",'OPĆI DIO'!$C$1)</f>
        <v/>
      </c>
      <c r="O216" t="str">
        <f t="shared" si="44"/>
        <v/>
      </c>
      <c r="P216" t="str">
        <f t="shared" si="45"/>
        <v/>
      </c>
      <c r="Q216" t="str">
        <f t="shared" si="46"/>
        <v/>
      </c>
      <c r="R216" t="str">
        <f t="shared" si="47"/>
        <v/>
      </c>
      <c r="S216" t="str">
        <f t="shared" si="48"/>
        <v/>
      </c>
      <c r="AC216" t="s">
        <v>4432</v>
      </c>
      <c r="AD216" t="s">
        <v>4433</v>
      </c>
      <c r="AE216" t="s">
        <v>2893</v>
      </c>
      <c r="AF216" t="s">
        <v>2894</v>
      </c>
      <c r="AG216" t="s">
        <v>2918</v>
      </c>
      <c r="AH216" t="s">
        <v>2923</v>
      </c>
    </row>
    <row r="217" spans="1:34">
      <c r="A217" s="38" t="str">
        <f>IF(C217="","",VLOOKUP('OPĆI DIO'!$C$1,'OPĆI DIO'!$N$4:$W$137,10,FALSE))</f>
        <v/>
      </c>
      <c r="B217" s="38" t="str">
        <f>IF(C217="","",VLOOKUP('OPĆI DIO'!$C$1,'OPĆI DIO'!$N$4:$W$137,9,FALSE))</f>
        <v/>
      </c>
      <c r="C217" s="43"/>
      <c r="D217" s="38" t="str">
        <f t="shared" si="43"/>
        <v/>
      </c>
      <c r="E217" s="43"/>
      <c r="F217" s="38" t="str">
        <f t="shared" si="40"/>
        <v/>
      </c>
      <c r="G217" s="74"/>
      <c r="H217" s="38" t="str">
        <f t="shared" si="41"/>
        <v/>
      </c>
      <c r="I217" s="38" t="str">
        <f t="shared" si="42"/>
        <v/>
      </c>
      <c r="J217" s="73"/>
      <c r="K217" s="73"/>
      <c r="L217" s="73"/>
      <c r="M217" s="255"/>
      <c r="N217" t="str">
        <f>IF(C217="","",'OPĆI DIO'!$C$1)</f>
        <v/>
      </c>
      <c r="O217" t="str">
        <f t="shared" si="44"/>
        <v/>
      </c>
      <c r="P217" t="str">
        <f t="shared" si="45"/>
        <v/>
      </c>
      <c r="Q217" t="str">
        <f t="shared" si="46"/>
        <v/>
      </c>
      <c r="R217" t="str">
        <f t="shared" si="47"/>
        <v/>
      </c>
      <c r="S217" t="str">
        <f t="shared" si="48"/>
        <v/>
      </c>
      <c r="AC217" t="s">
        <v>681</v>
      </c>
      <c r="AD217" t="s">
        <v>668</v>
      </c>
      <c r="AE217" t="s">
        <v>2893</v>
      </c>
      <c r="AF217" t="s">
        <v>2894</v>
      </c>
      <c r="AG217" t="s">
        <v>2919</v>
      </c>
      <c r="AH217" t="s">
        <v>2931</v>
      </c>
    </row>
    <row r="218" spans="1:34">
      <c r="A218" s="38" t="str">
        <f>IF(C218="","",VLOOKUP('OPĆI DIO'!$C$1,'OPĆI DIO'!$N$4:$W$137,10,FALSE))</f>
        <v/>
      </c>
      <c r="B218" s="38" t="str">
        <f>IF(C218="","",VLOOKUP('OPĆI DIO'!$C$1,'OPĆI DIO'!$N$4:$W$137,9,FALSE))</f>
        <v/>
      </c>
      <c r="C218" s="43"/>
      <c r="D218" s="38" t="str">
        <f t="shared" si="43"/>
        <v/>
      </c>
      <c r="E218" s="43"/>
      <c r="F218" s="38" t="str">
        <f t="shared" si="40"/>
        <v/>
      </c>
      <c r="G218" s="74"/>
      <c r="H218" s="38" t="str">
        <f t="shared" si="41"/>
        <v/>
      </c>
      <c r="I218" s="38" t="str">
        <f t="shared" si="42"/>
        <v/>
      </c>
      <c r="J218" s="73"/>
      <c r="K218" s="73"/>
      <c r="L218" s="73"/>
      <c r="M218" s="255"/>
      <c r="N218" t="str">
        <f>IF(C218="","",'OPĆI DIO'!$C$1)</f>
        <v/>
      </c>
      <c r="O218" t="str">
        <f t="shared" si="44"/>
        <v/>
      </c>
      <c r="P218" t="str">
        <f t="shared" si="45"/>
        <v/>
      </c>
      <c r="Q218" t="str">
        <f t="shared" si="46"/>
        <v/>
      </c>
      <c r="R218" t="str">
        <f t="shared" si="47"/>
        <v/>
      </c>
      <c r="S218" t="str">
        <f t="shared" si="48"/>
        <v/>
      </c>
      <c r="AC218" t="s">
        <v>1447</v>
      </c>
      <c r="AD218" t="s">
        <v>1448</v>
      </c>
      <c r="AE218" t="s">
        <v>2893</v>
      </c>
      <c r="AF218" t="s">
        <v>2894</v>
      </c>
      <c r="AG218" t="s">
        <v>2919</v>
      </c>
      <c r="AH218" t="s">
        <v>2931</v>
      </c>
    </row>
    <row r="219" spans="1:34">
      <c r="A219" s="38" t="str">
        <f>IF(C219="","",VLOOKUP('OPĆI DIO'!$C$1,'OPĆI DIO'!$N$4:$W$137,10,FALSE))</f>
        <v/>
      </c>
      <c r="B219" s="38" t="str">
        <f>IF(C219="","",VLOOKUP('OPĆI DIO'!$C$1,'OPĆI DIO'!$N$4:$W$137,9,FALSE))</f>
        <v/>
      </c>
      <c r="C219" s="43"/>
      <c r="D219" s="38" t="str">
        <f t="shared" si="43"/>
        <v/>
      </c>
      <c r="E219" s="43"/>
      <c r="F219" s="38" t="str">
        <f t="shared" si="40"/>
        <v/>
      </c>
      <c r="G219" s="74"/>
      <c r="H219" s="38" t="str">
        <f t="shared" si="41"/>
        <v/>
      </c>
      <c r="I219" s="38" t="str">
        <f t="shared" si="42"/>
        <v/>
      </c>
      <c r="J219" s="73"/>
      <c r="K219" s="73"/>
      <c r="L219" s="73"/>
      <c r="M219" s="255"/>
      <c r="N219" t="str">
        <f>IF(C219="","",'OPĆI DIO'!$C$1)</f>
        <v/>
      </c>
      <c r="O219" t="str">
        <f t="shared" si="44"/>
        <v/>
      </c>
      <c r="P219" t="str">
        <f t="shared" si="45"/>
        <v/>
      </c>
      <c r="Q219" t="str">
        <f t="shared" si="46"/>
        <v/>
      </c>
      <c r="R219" t="str">
        <f t="shared" si="47"/>
        <v/>
      </c>
      <c r="S219" t="str">
        <f t="shared" si="48"/>
        <v/>
      </c>
      <c r="AC219" t="s">
        <v>1449</v>
      </c>
      <c r="AD219" t="s">
        <v>2094</v>
      </c>
      <c r="AE219" t="s">
        <v>2893</v>
      </c>
      <c r="AF219" t="s">
        <v>2894</v>
      </c>
      <c r="AG219" t="s">
        <v>2921</v>
      </c>
      <c r="AH219" t="s">
        <v>2922</v>
      </c>
    </row>
    <row r="220" spans="1:34">
      <c r="A220" s="38" t="str">
        <f>IF(C220="","",VLOOKUP('OPĆI DIO'!$C$1,'OPĆI DIO'!$N$4:$W$137,10,FALSE))</f>
        <v/>
      </c>
      <c r="B220" s="38" t="str">
        <f>IF(C220="","",VLOOKUP('OPĆI DIO'!$C$1,'OPĆI DIO'!$N$4:$W$137,9,FALSE))</f>
        <v/>
      </c>
      <c r="C220" s="43"/>
      <c r="D220" s="38" t="str">
        <f t="shared" si="43"/>
        <v/>
      </c>
      <c r="E220" s="43"/>
      <c r="F220" s="38" t="str">
        <f t="shared" si="40"/>
        <v/>
      </c>
      <c r="G220" s="74"/>
      <c r="H220" s="38" t="str">
        <f t="shared" si="41"/>
        <v/>
      </c>
      <c r="I220" s="38" t="str">
        <f t="shared" si="42"/>
        <v/>
      </c>
      <c r="J220" s="73"/>
      <c r="K220" s="73"/>
      <c r="L220" s="73"/>
      <c r="M220" s="255"/>
      <c r="N220" t="str">
        <f>IF(C220="","",'OPĆI DIO'!$C$1)</f>
        <v/>
      </c>
      <c r="O220" t="str">
        <f t="shared" si="44"/>
        <v/>
      </c>
      <c r="P220" t="str">
        <f t="shared" si="45"/>
        <v/>
      </c>
      <c r="Q220" t="str">
        <f t="shared" si="46"/>
        <v/>
      </c>
      <c r="R220" t="str">
        <f t="shared" si="47"/>
        <v/>
      </c>
      <c r="S220" t="str">
        <f t="shared" si="48"/>
        <v/>
      </c>
      <c r="AC220" t="s">
        <v>2106</v>
      </c>
      <c r="AD220" t="s">
        <v>2107</v>
      </c>
      <c r="AE220" t="s">
        <v>2893</v>
      </c>
      <c r="AF220" t="s">
        <v>2894</v>
      </c>
      <c r="AG220" t="s">
        <v>2919</v>
      </c>
      <c r="AH220" t="s">
        <v>2931</v>
      </c>
    </row>
    <row r="221" spans="1:34">
      <c r="A221" s="38" t="str">
        <f>IF(C221="","",VLOOKUP('OPĆI DIO'!$C$1,'OPĆI DIO'!$N$4:$W$137,10,FALSE))</f>
        <v/>
      </c>
      <c r="B221" s="38" t="str">
        <f>IF(C221="","",VLOOKUP('OPĆI DIO'!$C$1,'OPĆI DIO'!$N$4:$W$137,9,FALSE))</f>
        <v/>
      </c>
      <c r="C221" s="43"/>
      <c r="D221" s="38" t="str">
        <f t="shared" si="43"/>
        <v/>
      </c>
      <c r="E221" s="43"/>
      <c r="F221" s="38" t="str">
        <f t="shared" si="40"/>
        <v/>
      </c>
      <c r="G221" s="74"/>
      <c r="H221" s="38" t="str">
        <f t="shared" si="41"/>
        <v/>
      </c>
      <c r="I221" s="38" t="str">
        <f t="shared" si="42"/>
        <v/>
      </c>
      <c r="J221" s="73"/>
      <c r="K221" s="73"/>
      <c r="L221" s="73"/>
      <c r="M221" s="255"/>
      <c r="N221" t="str">
        <f>IF(C221="","",'OPĆI DIO'!$C$1)</f>
        <v/>
      </c>
      <c r="O221" t="str">
        <f t="shared" si="44"/>
        <v/>
      </c>
      <c r="P221" t="str">
        <f t="shared" si="45"/>
        <v/>
      </c>
      <c r="Q221" t="str">
        <f t="shared" si="46"/>
        <v/>
      </c>
      <c r="R221" t="str">
        <f t="shared" si="47"/>
        <v/>
      </c>
      <c r="S221" t="str">
        <f t="shared" si="48"/>
        <v/>
      </c>
      <c r="AC221" t="s">
        <v>2974</v>
      </c>
      <c r="AD221" t="s">
        <v>2102</v>
      </c>
      <c r="AE221" t="s">
        <v>2893</v>
      </c>
      <c r="AF221" t="s">
        <v>2894</v>
      </c>
      <c r="AG221" t="s">
        <v>2919</v>
      </c>
      <c r="AH221" t="s">
        <v>2931</v>
      </c>
    </row>
    <row r="222" spans="1:34">
      <c r="A222" s="38" t="str">
        <f>IF(C222="","",VLOOKUP('OPĆI DIO'!$C$1,'OPĆI DIO'!$N$4:$W$137,10,FALSE))</f>
        <v/>
      </c>
      <c r="B222" s="38" t="str">
        <f>IF(C222="","",VLOOKUP('OPĆI DIO'!$C$1,'OPĆI DIO'!$N$4:$W$137,9,FALSE))</f>
        <v/>
      </c>
      <c r="C222" s="43"/>
      <c r="D222" s="38" t="str">
        <f t="shared" si="43"/>
        <v/>
      </c>
      <c r="E222" s="43"/>
      <c r="F222" s="38" t="str">
        <f t="shared" ref="F222:F285" si="49">IFERROR(VLOOKUP(E222,$W$5:$Y$131,2,FALSE),"")</f>
        <v/>
      </c>
      <c r="G222" s="74"/>
      <c r="H222" s="38" t="str">
        <f t="shared" ref="H222:H285" si="50">IFERROR(VLOOKUP(G222,$AC$6:$AD$355,2,FALSE),"")</f>
        <v/>
      </c>
      <c r="I222" s="38" t="str">
        <f t="shared" ref="I222:I285" si="51">IFERROR(VLOOKUP(G222,$AC$6:$AG$355,3,FALSE),"")</f>
        <v/>
      </c>
      <c r="J222" s="73"/>
      <c r="K222" s="73"/>
      <c r="L222" s="73"/>
      <c r="M222" s="255"/>
      <c r="N222" t="str">
        <f>IF(C222="","",'OPĆI DIO'!$C$1)</f>
        <v/>
      </c>
      <c r="O222" t="str">
        <f t="shared" si="44"/>
        <v/>
      </c>
      <c r="P222" t="str">
        <f t="shared" si="45"/>
        <v/>
      </c>
      <c r="Q222" t="str">
        <f t="shared" si="46"/>
        <v/>
      </c>
      <c r="R222" t="str">
        <f t="shared" si="47"/>
        <v/>
      </c>
      <c r="S222" t="str">
        <f t="shared" si="48"/>
        <v/>
      </c>
      <c r="AC222" t="s">
        <v>4434</v>
      </c>
      <c r="AD222" t="s">
        <v>4435</v>
      </c>
      <c r="AE222" t="s">
        <v>2893</v>
      </c>
      <c r="AF222" t="s">
        <v>2894</v>
      </c>
      <c r="AG222" t="s">
        <v>2919</v>
      </c>
      <c r="AH222" t="s">
        <v>2931</v>
      </c>
    </row>
    <row r="223" spans="1:34">
      <c r="A223" s="38" t="str">
        <f>IF(C223="","",VLOOKUP('OPĆI DIO'!$C$1,'OPĆI DIO'!$N$4:$W$137,10,FALSE))</f>
        <v/>
      </c>
      <c r="B223" s="38" t="str">
        <f>IF(C223="","",VLOOKUP('OPĆI DIO'!$C$1,'OPĆI DIO'!$N$4:$W$137,9,FALSE))</f>
        <v/>
      </c>
      <c r="C223" s="43"/>
      <c r="D223" s="38" t="str">
        <f t="shared" si="43"/>
        <v/>
      </c>
      <c r="E223" s="43"/>
      <c r="F223" s="38" t="str">
        <f t="shared" si="49"/>
        <v/>
      </c>
      <c r="G223" s="74"/>
      <c r="H223" s="38" t="str">
        <f t="shared" si="50"/>
        <v/>
      </c>
      <c r="I223" s="38" t="str">
        <f t="shared" si="51"/>
        <v/>
      </c>
      <c r="J223" s="73"/>
      <c r="K223" s="73"/>
      <c r="L223" s="73"/>
      <c r="M223" s="255"/>
      <c r="N223" t="str">
        <f>IF(C223="","",'OPĆI DIO'!$C$1)</f>
        <v/>
      </c>
      <c r="O223" t="str">
        <f t="shared" si="44"/>
        <v/>
      </c>
      <c r="P223" t="str">
        <f t="shared" si="45"/>
        <v/>
      </c>
      <c r="Q223" t="str">
        <f t="shared" si="46"/>
        <v/>
      </c>
      <c r="R223" t="str">
        <f t="shared" si="47"/>
        <v/>
      </c>
      <c r="S223" t="str">
        <f t="shared" si="48"/>
        <v/>
      </c>
      <c r="AC223" t="s">
        <v>764</v>
      </c>
      <c r="AD223" t="s">
        <v>765</v>
      </c>
      <c r="AE223" t="s">
        <v>2893</v>
      </c>
      <c r="AF223" t="s">
        <v>2894</v>
      </c>
      <c r="AG223" t="s">
        <v>2919</v>
      </c>
      <c r="AH223" t="s">
        <v>2931</v>
      </c>
    </row>
    <row r="224" spans="1:34">
      <c r="A224" s="38" t="str">
        <f>IF(C224="","",VLOOKUP('OPĆI DIO'!$C$1,'OPĆI DIO'!$N$4:$W$137,10,FALSE))</f>
        <v/>
      </c>
      <c r="B224" s="38" t="str">
        <f>IF(C224="","",VLOOKUP('OPĆI DIO'!$C$1,'OPĆI DIO'!$N$4:$W$137,9,FALSE))</f>
        <v/>
      </c>
      <c r="C224" s="43"/>
      <c r="D224" s="38" t="str">
        <f t="shared" si="43"/>
        <v/>
      </c>
      <c r="E224" s="43"/>
      <c r="F224" s="38" t="str">
        <f t="shared" si="49"/>
        <v/>
      </c>
      <c r="G224" s="74"/>
      <c r="H224" s="38" t="str">
        <f t="shared" si="50"/>
        <v/>
      </c>
      <c r="I224" s="38" t="str">
        <f t="shared" si="51"/>
        <v/>
      </c>
      <c r="J224" s="73"/>
      <c r="K224" s="73"/>
      <c r="L224" s="73"/>
      <c r="M224" s="255"/>
      <c r="N224" t="str">
        <f>IF(C224="","",'OPĆI DIO'!$C$1)</f>
        <v/>
      </c>
      <c r="O224" t="str">
        <f t="shared" si="44"/>
        <v/>
      </c>
      <c r="P224" t="str">
        <f t="shared" si="45"/>
        <v/>
      </c>
      <c r="Q224" t="str">
        <f t="shared" si="46"/>
        <v/>
      </c>
      <c r="R224" t="str">
        <f t="shared" si="47"/>
        <v/>
      </c>
      <c r="S224" t="str">
        <f t="shared" si="48"/>
        <v/>
      </c>
      <c r="AC224" t="s">
        <v>766</v>
      </c>
      <c r="AD224" t="s">
        <v>2108</v>
      </c>
      <c r="AE224" t="s">
        <v>2893</v>
      </c>
      <c r="AF224" t="s">
        <v>2894</v>
      </c>
      <c r="AG224" t="s">
        <v>2917</v>
      </c>
      <c r="AH224" t="s">
        <v>2927</v>
      </c>
    </row>
    <row r="225" spans="1:34">
      <c r="A225" s="38" t="str">
        <f>IF(C225="","",VLOOKUP('OPĆI DIO'!$C$1,'OPĆI DIO'!$N$4:$W$137,10,FALSE))</f>
        <v/>
      </c>
      <c r="B225" s="38" t="str">
        <f>IF(C225="","",VLOOKUP('OPĆI DIO'!$C$1,'OPĆI DIO'!$N$4:$W$137,9,FALSE))</f>
        <v/>
      </c>
      <c r="C225" s="43"/>
      <c r="D225" s="38" t="str">
        <f t="shared" si="43"/>
        <v/>
      </c>
      <c r="E225" s="43"/>
      <c r="F225" s="38" t="str">
        <f t="shared" si="49"/>
        <v/>
      </c>
      <c r="G225" s="74"/>
      <c r="H225" s="38" t="str">
        <f t="shared" si="50"/>
        <v/>
      </c>
      <c r="I225" s="38" t="str">
        <f t="shared" si="51"/>
        <v/>
      </c>
      <c r="J225" s="73"/>
      <c r="K225" s="73"/>
      <c r="L225" s="73"/>
      <c r="M225" s="255"/>
      <c r="N225" t="str">
        <f>IF(C225="","",'OPĆI DIO'!$C$1)</f>
        <v/>
      </c>
      <c r="O225" t="str">
        <f t="shared" si="44"/>
        <v/>
      </c>
      <c r="P225" t="str">
        <f t="shared" si="45"/>
        <v/>
      </c>
      <c r="Q225" t="str">
        <f t="shared" si="46"/>
        <v/>
      </c>
      <c r="R225" t="str">
        <f t="shared" si="47"/>
        <v/>
      </c>
      <c r="S225" t="str">
        <f t="shared" si="48"/>
        <v/>
      </c>
      <c r="AC225" t="s">
        <v>769</v>
      </c>
      <c r="AD225" t="s">
        <v>770</v>
      </c>
      <c r="AE225" t="s">
        <v>2901</v>
      </c>
      <c r="AF225" t="s">
        <v>2902</v>
      </c>
      <c r="AG225" t="s">
        <v>2919</v>
      </c>
      <c r="AH225" t="s">
        <v>2931</v>
      </c>
    </row>
    <row r="226" spans="1:34">
      <c r="A226" s="38" t="str">
        <f>IF(C226="","",VLOOKUP('OPĆI DIO'!$C$1,'OPĆI DIO'!$N$4:$W$137,10,FALSE))</f>
        <v/>
      </c>
      <c r="B226" s="38" t="str">
        <f>IF(C226="","",VLOOKUP('OPĆI DIO'!$C$1,'OPĆI DIO'!$N$4:$W$137,9,FALSE))</f>
        <v/>
      </c>
      <c r="C226" s="43"/>
      <c r="D226" s="38" t="str">
        <f t="shared" si="43"/>
        <v/>
      </c>
      <c r="E226" s="43"/>
      <c r="F226" s="38" t="str">
        <f t="shared" si="49"/>
        <v/>
      </c>
      <c r="G226" s="74"/>
      <c r="H226" s="38" t="str">
        <f t="shared" si="50"/>
        <v/>
      </c>
      <c r="I226" s="38" t="str">
        <f t="shared" si="51"/>
        <v/>
      </c>
      <c r="J226" s="73"/>
      <c r="K226" s="73"/>
      <c r="L226" s="73"/>
      <c r="M226" s="255"/>
      <c r="N226" t="str">
        <f>IF(C226="","",'OPĆI DIO'!$C$1)</f>
        <v/>
      </c>
      <c r="O226" t="str">
        <f t="shared" si="44"/>
        <v/>
      </c>
      <c r="P226" t="str">
        <f t="shared" si="45"/>
        <v/>
      </c>
      <c r="Q226" t="str">
        <f t="shared" si="46"/>
        <v/>
      </c>
      <c r="R226" t="str">
        <f t="shared" si="47"/>
        <v/>
      </c>
      <c r="S226" t="str">
        <f t="shared" si="48"/>
        <v/>
      </c>
      <c r="AC226" t="s">
        <v>771</v>
      </c>
      <c r="AD226" t="s">
        <v>772</v>
      </c>
      <c r="AE226" t="s">
        <v>2901</v>
      </c>
      <c r="AF226" t="s">
        <v>2902</v>
      </c>
      <c r="AG226" t="s">
        <v>2919</v>
      </c>
      <c r="AH226" t="s">
        <v>2931</v>
      </c>
    </row>
    <row r="227" spans="1:34">
      <c r="A227" s="38" t="str">
        <f>IF(C227="","",VLOOKUP('OPĆI DIO'!$C$1,'OPĆI DIO'!$N$4:$W$137,10,FALSE))</f>
        <v/>
      </c>
      <c r="B227" s="38" t="str">
        <f>IF(C227="","",VLOOKUP('OPĆI DIO'!$C$1,'OPĆI DIO'!$N$4:$W$137,9,FALSE))</f>
        <v/>
      </c>
      <c r="C227" s="43"/>
      <c r="D227" s="38" t="str">
        <f t="shared" si="43"/>
        <v/>
      </c>
      <c r="E227" s="43"/>
      <c r="F227" s="38" t="str">
        <f t="shared" si="49"/>
        <v/>
      </c>
      <c r="G227" s="74"/>
      <c r="H227" s="38" t="str">
        <f t="shared" si="50"/>
        <v/>
      </c>
      <c r="I227" s="38" t="str">
        <f t="shared" si="51"/>
        <v/>
      </c>
      <c r="J227" s="73"/>
      <c r="K227" s="73"/>
      <c r="L227" s="73"/>
      <c r="M227" s="255"/>
      <c r="N227" t="str">
        <f>IF(C227="","",'OPĆI DIO'!$C$1)</f>
        <v/>
      </c>
      <c r="O227" t="str">
        <f t="shared" si="44"/>
        <v/>
      </c>
      <c r="P227" t="str">
        <f t="shared" si="45"/>
        <v/>
      </c>
      <c r="Q227" t="str">
        <f t="shared" si="46"/>
        <v/>
      </c>
      <c r="R227" t="str">
        <f t="shared" si="47"/>
        <v/>
      </c>
      <c r="S227" t="str">
        <f t="shared" si="48"/>
        <v/>
      </c>
      <c r="AC227" t="s">
        <v>773</v>
      </c>
      <c r="AD227" t="s">
        <v>986</v>
      </c>
      <c r="AE227" t="s">
        <v>2901</v>
      </c>
      <c r="AF227" t="s">
        <v>2902</v>
      </c>
      <c r="AG227" t="s">
        <v>2919</v>
      </c>
      <c r="AH227" t="s">
        <v>2931</v>
      </c>
    </row>
    <row r="228" spans="1:34">
      <c r="A228" s="38" t="str">
        <f>IF(C228="","",VLOOKUP('OPĆI DIO'!$C$1,'OPĆI DIO'!$N$4:$W$137,10,FALSE))</f>
        <v/>
      </c>
      <c r="B228" s="38" t="str">
        <f>IF(C228="","",VLOOKUP('OPĆI DIO'!$C$1,'OPĆI DIO'!$N$4:$W$137,9,FALSE))</f>
        <v/>
      </c>
      <c r="C228" s="43"/>
      <c r="D228" s="38" t="str">
        <f t="shared" si="43"/>
        <v/>
      </c>
      <c r="E228" s="43"/>
      <c r="F228" s="38" t="str">
        <f t="shared" si="49"/>
        <v/>
      </c>
      <c r="G228" s="74"/>
      <c r="H228" s="38" t="str">
        <f t="shared" si="50"/>
        <v/>
      </c>
      <c r="I228" s="38" t="str">
        <f t="shared" si="51"/>
        <v/>
      </c>
      <c r="J228" s="73"/>
      <c r="K228" s="73"/>
      <c r="L228" s="73"/>
      <c r="M228" s="255"/>
      <c r="N228" t="str">
        <f>IF(C228="","",'OPĆI DIO'!$C$1)</f>
        <v/>
      </c>
      <c r="O228" t="str">
        <f t="shared" si="44"/>
        <v/>
      </c>
      <c r="P228" t="str">
        <f t="shared" si="45"/>
        <v/>
      </c>
      <c r="Q228" t="str">
        <f t="shared" si="46"/>
        <v/>
      </c>
      <c r="R228" t="str">
        <f t="shared" si="47"/>
        <v/>
      </c>
      <c r="S228" t="str">
        <f t="shared" si="48"/>
        <v/>
      </c>
      <c r="AC228" t="s">
        <v>2975</v>
      </c>
      <c r="AD228" t="s">
        <v>735</v>
      </c>
      <c r="AE228" t="s">
        <v>2901</v>
      </c>
      <c r="AF228" t="s">
        <v>2902</v>
      </c>
      <c r="AG228" t="s">
        <v>2919</v>
      </c>
      <c r="AH228" t="s">
        <v>2931</v>
      </c>
    </row>
    <row r="229" spans="1:34">
      <c r="A229" s="38" t="str">
        <f>IF(C229="","",VLOOKUP('OPĆI DIO'!$C$1,'OPĆI DIO'!$N$4:$W$137,10,FALSE))</f>
        <v/>
      </c>
      <c r="B229" s="38" t="str">
        <f>IF(C229="","",VLOOKUP('OPĆI DIO'!$C$1,'OPĆI DIO'!$N$4:$W$137,9,FALSE))</f>
        <v/>
      </c>
      <c r="C229" s="43"/>
      <c r="D229" s="38" t="str">
        <f t="shared" si="43"/>
        <v/>
      </c>
      <c r="E229" s="43"/>
      <c r="F229" s="38" t="str">
        <f t="shared" si="49"/>
        <v/>
      </c>
      <c r="G229" s="74"/>
      <c r="H229" s="38" t="str">
        <f t="shared" si="50"/>
        <v/>
      </c>
      <c r="I229" s="38" t="str">
        <f t="shared" si="51"/>
        <v/>
      </c>
      <c r="J229" s="73"/>
      <c r="K229" s="73"/>
      <c r="L229" s="73"/>
      <c r="M229" s="255"/>
      <c r="N229" t="str">
        <f>IF(C229="","",'OPĆI DIO'!$C$1)</f>
        <v/>
      </c>
      <c r="O229" t="str">
        <f t="shared" si="44"/>
        <v/>
      </c>
      <c r="P229" t="str">
        <f t="shared" si="45"/>
        <v/>
      </c>
      <c r="Q229" t="str">
        <f t="shared" si="46"/>
        <v/>
      </c>
      <c r="R229" t="str">
        <f t="shared" si="47"/>
        <v/>
      </c>
      <c r="S229" t="str">
        <f t="shared" si="48"/>
        <v/>
      </c>
      <c r="AC229" t="s">
        <v>774</v>
      </c>
      <c r="AD229" t="s">
        <v>775</v>
      </c>
      <c r="AE229" t="s">
        <v>2901</v>
      </c>
      <c r="AF229" t="s">
        <v>2902</v>
      </c>
      <c r="AG229" t="s">
        <v>2917</v>
      </c>
      <c r="AH229" t="s">
        <v>2927</v>
      </c>
    </row>
    <row r="230" spans="1:34">
      <c r="A230" s="38" t="str">
        <f>IF(C230="","",VLOOKUP('OPĆI DIO'!$C$1,'OPĆI DIO'!$N$4:$W$137,10,FALSE))</f>
        <v/>
      </c>
      <c r="B230" s="38" t="str">
        <f>IF(C230="","",VLOOKUP('OPĆI DIO'!$C$1,'OPĆI DIO'!$N$4:$W$137,9,FALSE))</f>
        <v/>
      </c>
      <c r="C230" s="43"/>
      <c r="D230" s="38" t="str">
        <f t="shared" si="43"/>
        <v/>
      </c>
      <c r="E230" s="43"/>
      <c r="F230" s="38" t="str">
        <f t="shared" si="49"/>
        <v/>
      </c>
      <c r="G230" s="74"/>
      <c r="H230" s="38" t="str">
        <f t="shared" si="50"/>
        <v/>
      </c>
      <c r="I230" s="38" t="str">
        <f t="shared" si="51"/>
        <v/>
      </c>
      <c r="J230" s="73"/>
      <c r="K230" s="73"/>
      <c r="L230" s="73"/>
      <c r="M230" s="255"/>
      <c r="N230" t="str">
        <f>IF(C230="","",'OPĆI DIO'!$C$1)</f>
        <v/>
      </c>
      <c r="O230" t="str">
        <f t="shared" si="44"/>
        <v/>
      </c>
      <c r="P230" t="str">
        <f t="shared" si="45"/>
        <v/>
      </c>
      <c r="Q230" t="str">
        <f t="shared" si="46"/>
        <v/>
      </c>
      <c r="R230" t="str">
        <f t="shared" si="47"/>
        <v/>
      </c>
      <c r="S230" t="str">
        <f t="shared" si="48"/>
        <v/>
      </c>
      <c r="AC230" t="s">
        <v>2976</v>
      </c>
      <c r="AD230" t="s">
        <v>2977</v>
      </c>
      <c r="AE230" t="s">
        <v>2901</v>
      </c>
      <c r="AF230" t="s">
        <v>2902</v>
      </c>
      <c r="AG230" t="s">
        <v>2917</v>
      </c>
      <c r="AH230" t="s">
        <v>2927</v>
      </c>
    </row>
    <row r="231" spans="1:34">
      <c r="A231" s="38" t="str">
        <f>IF(C231="","",VLOOKUP('OPĆI DIO'!$C$1,'OPĆI DIO'!$N$4:$W$137,10,FALSE))</f>
        <v/>
      </c>
      <c r="B231" s="38" t="str">
        <f>IF(C231="","",VLOOKUP('OPĆI DIO'!$C$1,'OPĆI DIO'!$N$4:$W$137,9,FALSE))</f>
        <v/>
      </c>
      <c r="C231" s="43"/>
      <c r="D231" s="38" t="str">
        <f t="shared" si="43"/>
        <v/>
      </c>
      <c r="E231" s="43"/>
      <c r="F231" s="38" t="str">
        <f t="shared" si="49"/>
        <v/>
      </c>
      <c r="G231" s="74"/>
      <c r="H231" s="38" t="str">
        <f t="shared" si="50"/>
        <v/>
      </c>
      <c r="I231" s="38" t="str">
        <f t="shared" si="51"/>
        <v/>
      </c>
      <c r="J231" s="73"/>
      <c r="K231" s="73"/>
      <c r="L231" s="73"/>
      <c r="M231" s="255"/>
      <c r="N231" t="str">
        <f>IF(C231="","",'OPĆI DIO'!$C$1)</f>
        <v/>
      </c>
      <c r="O231" t="str">
        <f t="shared" si="44"/>
        <v/>
      </c>
      <c r="P231" t="str">
        <f t="shared" si="45"/>
        <v/>
      </c>
      <c r="Q231" t="str">
        <f t="shared" si="46"/>
        <v/>
      </c>
      <c r="R231" t="str">
        <f t="shared" si="47"/>
        <v/>
      </c>
      <c r="S231" t="str">
        <f t="shared" si="48"/>
        <v/>
      </c>
      <c r="AC231" t="s">
        <v>778</v>
      </c>
      <c r="AD231" t="s">
        <v>779</v>
      </c>
      <c r="AE231" t="s">
        <v>2913</v>
      </c>
      <c r="AF231" t="s">
        <v>2914</v>
      </c>
      <c r="AG231" t="s">
        <v>2919</v>
      </c>
      <c r="AH231" t="s">
        <v>2931</v>
      </c>
    </row>
    <row r="232" spans="1:34">
      <c r="A232" s="38" t="str">
        <f>IF(C232="","",VLOOKUP('OPĆI DIO'!$C$1,'OPĆI DIO'!$N$4:$W$137,10,FALSE))</f>
        <v/>
      </c>
      <c r="B232" s="38" t="str">
        <f>IF(C232="","",VLOOKUP('OPĆI DIO'!$C$1,'OPĆI DIO'!$N$4:$W$137,9,FALSE))</f>
        <v/>
      </c>
      <c r="C232" s="43"/>
      <c r="D232" s="38" t="str">
        <f t="shared" si="43"/>
        <v/>
      </c>
      <c r="E232" s="43"/>
      <c r="F232" s="38" t="str">
        <f t="shared" si="49"/>
        <v/>
      </c>
      <c r="G232" s="74"/>
      <c r="H232" s="38" t="str">
        <f t="shared" si="50"/>
        <v/>
      </c>
      <c r="I232" s="38" t="str">
        <f t="shared" si="51"/>
        <v/>
      </c>
      <c r="J232" s="73"/>
      <c r="K232" s="73"/>
      <c r="L232" s="73"/>
      <c r="M232" s="255"/>
      <c r="N232" t="str">
        <f>IF(C232="","",'OPĆI DIO'!$C$1)</f>
        <v/>
      </c>
      <c r="O232" t="str">
        <f t="shared" si="44"/>
        <v/>
      </c>
      <c r="P232" t="str">
        <f t="shared" si="45"/>
        <v/>
      </c>
      <c r="Q232" t="str">
        <f t="shared" si="46"/>
        <v/>
      </c>
      <c r="R232" t="str">
        <f t="shared" si="47"/>
        <v/>
      </c>
      <c r="S232" t="str">
        <f t="shared" si="48"/>
        <v/>
      </c>
      <c r="AC232" t="s">
        <v>780</v>
      </c>
      <c r="AD232" t="s">
        <v>781</v>
      </c>
      <c r="AE232" t="s">
        <v>2913</v>
      </c>
      <c r="AF232" t="s">
        <v>2914</v>
      </c>
      <c r="AG232" t="s">
        <v>2919</v>
      </c>
      <c r="AH232" t="s">
        <v>2920</v>
      </c>
    </row>
    <row r="233" spans="1:34">
      <c r="A233" s="38" t="str">
        <f>IF(C233="","",VLOOKUP('OPĆI DIO'!$C$1,'OPĆI DIO'!$N$4:$W$137,10,FALSE))</f>
        <v/>
      </c>
      <c r="B233" s="38" t="str">
        <f>IF(C233="","",VLOOKUP('OPĆI DIO'!$C$1,'OPĆI DIO'!$N$4:$W$137,9,FALSE))</f>
        <v/>
      </c>
      <c r="C233" s="43"/>
      <c r="D233" s="38" t="str">
        <f t="shared" si="43"/>
        <v/>
      </c>
      <c r="E233" s="43"/>
      <c r="F233" s="38" t="str">
        <f t="shared" si="49"/>
        <v/>
      </c>
      <c r="G233" s="74"/>
      <c r="H233" s="38" t="str">
        <f t="shared" si="50"/>
        <v/>
      </c>
      <c r="I233" s="38" t="str">
        <f t="shared" si="51"/>
        <v/>
      </c>
      <c r="J233" s="73"/>
      <c r="K233" s="73"/>
      <c r="L233" s="73"/>
      <c r="M233" s="255"/>
      <c r="N233" t="str">
        <f>IF(C233="","",'OPĆI DIO'!$C$1)</f>
        <v/>
      </c>
      <c r="O233" t="str">
        <f t="shared" si="44"/>
        <v/>
      </c>
      <c r="P233" t="str">
        <f t="shared" si="45"/>
        <v/>
      </c>
      <c r="Q233" t="str">
        <f t="shared" si="46"/>
        <v/>
      </c>
      <c r="R233" t="str">
        <f t="shared" si="47"/>
        <v/>
      </c>
      <c r="S233" t="str">
        <f t="shared" si="48"/>
        <v/>
      </c>
      <c r="AC233" t="s">
        <v>782</v>
      </c>
      <c r="AD233" t="s">
        <v>783</v>
      </c>
      <c r="AE233" t="s">
        <v>2915</v>
      </c>
      <c r="AF233" t="s">
        <v>2916</v>
      </c>
      <c r="AG233" t="s">
        <v>2919</v>
      </c>
      <c r="AH233" t="s">
        <v>2920</v>
      </c>
    </row>
    <row r="234" spans="1:34">
      <c r="A234" s="38" t="str">
        <f>IF(C234="","",VLOOKUP('OPĆI DIO'!$C$1,'OPĆI DIO'!$N$4:$W$137,10,FALSE))</f>
        <v/>
      </c>
      <c r="B234" s="38" t="str">
        <f>IF(C234="","",VLOOKUP('OPĆI DIO'!$C$1,'OPĆI DIO'!$N$4:$W$137,9,FALSE))</f>
        <v/>
      </c>
      <c r="C234" s="43"/>
      <c r="D234" s="38" t="str">
        <f t="shared" si="43"/>
        <v/>
      </c>
      <c r="E234" s="43"/>
      <c r="F234" s="38" t="str">
        <f t="shared" si="49"/>
        <v/>
      </c>
      <c r="G234" s="74"/>
      <c r="H234" s="38" t="str">
        <f t="shared" si="50"/>
        <v/>
      </c>
      <c r="I234" s="38" t="str">
        <f t="shared" si="51"/>
        <v/>
      </c>
      <c r="J234" s="73"/>
      <c r="K234" s="73"/>
      <c r="L234" s="73"/>
      <c r="M234" s="255"/>
      <c r="N234" t="str">
        <f>IF(C234="","",'OPĆI DIO'!$C$1)</f>
        <v/>
      </c>
      <c r="O234" t="str">
        <f t="shared" si="44"/>
        <v/>
      </c>
      <c r="P234" t="str">
        <f t="shared" si="45"/>
        <v/>
      </c>
      <c r="Q234" t="str">
        <f t="shared" si="46"/>
        <v/>
      </c>
      <c r="R234" t="str">
        <f t="shared" si="47"/>
        <v/>
      </c>
      <c r="S234" t="str">
        <f t="shared" si="48"/>
        <v/>
      </c>
      <c r="AC234" t="s">
        <v>784</v>
      </c>
      <c r="AD234" t="s">
        <v>785</v>
      </c>
      <c r="AE234" t="s">
        <v>2913</v>
      </c>
      <c r="AF234" t="s">
        <v>2914</v>
      </c>
      <c r="AG234" t="s">
        <v>2919</v>
      </c>
      <c r="AH234" t="s">
        <v>2931</v>
      </c>
    </row>
    <row r="235" spans="1:34">
      <c r="A235" s="38" t="str">
        <f>IF(C235="","",VLOOKUP('OPĆI DIO'!$C$1,'OPĆI DIO'!$N$4:$W$137,10,FALSE))</f>
        <v/>
      </c>
      <c r="B235" s="38" t="str">
        <f>IF(C235="","",VLOOKUP('OPĆI DIO'!$C$1,'OPĆI DIO'!$N$4:$W$137,9,FALSE))</f>
        <v/>
      </c>
      <c r="C235" s="43"/>
      <c r="D235" s="38" t="str">
        <f t="shared" si="43"/>
        <v/>
      </c>
      <c r="E235" s="43"/>
      <c r="F235" s="38" t="str">
        <f t="shared" si="49"/>
        <v/>
      </c>
      <c r="G235" s="74"/>
      <c r="H235" s="38" t="str">
        <f t="shared" si="50"/>
        <v/>
      </c>
      <c r="I235" s="38" t="str">
        <f t="shared" si="51"/>
        <v/>
      </c>
      <c r="J235" s="73"/>
      <c r="K235" s="73"/>
      <c r="L235" s="73"/>
      <c r="M235" s="255"/>
      <c r="N235" t="str">
        <f>IF(C235="","",'OPĆI DIO'!$C$1)</f>
        <v/>
      </c>
      <c r="O235" t="str">
        <f t="shared" si="44"/>
        <v/>
      </c>
      <c r="P235" t="str">
        <f t="shared" si="45"/>
        <v/>
      </c>
      <c r="Q235" t="str">
        <f t="shared" si="46"/>
        <v/>
      </c>
      <c r="R235" t="str">
        <f t="shared" si="47"/>
        <v/>
      </c>
      <c r="S235" t="str">
        <f t="shared" si="48"/>
        <v/>
      </c>
      <c r="AC235" t="s">
        <v>786</v>
      </c>
      <c r="AD235" t="s">
        <v>787</v>
      </c>
      <c r="AE235" t="s">
        <v>2913</v>
      </c>
      <c r="AF235" t="s">
        <v>2914</v>
      </c>
      <c r="AG235" t="s">
        <v>2919</v>
      </c>
      <c r="AH235" t="s">
        <v>2931</v>
      </c>
    </row>
    <row r="236" spans="1:34">
      <c r="A236" s="38" t="str">
        <f>IF(C236="","",VLOOKUP('OPĆI DIO'!$C$1,'OPĆI DIO'!$N$4:$W$137,10,FALSE))</f>
        <v/>
      </c>
      <c r="B236" s="38" t="str">
        <f>IF(C236="","",VLOOKUP('OPĆI DIO'!$C$1,'OPĆI DIO'!$N$4:$W$137,9,FALSE))</f>
        <v/>
      </c>
      <c r="C236" s="43"/>
      <c r="D236" s="38" t="str">
        <f t="shared" si="43"/>
        <v/>
      </c>
      <c r="E236" s="43"/>
      <c r="F236" s="38" t="str">
        <f t="shared" si="49"/>
        <v/>
      </c>
      <c r="G236" s="74"/>
      <c r="H236" s="38" t="str">
        <f t="shared" si="50"/>
        <v/>
      </c>
      <c r="I236" s="38" t="str">
        <f t="shared" si="51"/>
        <v/>
      </c>
      <c r="J236" s="73"/>
      <c r="K236" s="73"/>
      <c r="L236" s="73"/>
      <c r="M236" s="255"/>
      <c r="N236" t="str">
        <f>IF(C236="","",'OPĆI DIO'!$C$1)</f>
        <v/>
      </c>
      <c r="O236" t="str">
        <f t="shared" si="44"/>
        <v/>
      </c>
      <c r="P236" t="str">
        <f t="shared" si="45"/>
        <v/>
      </c>
      <c r="Q236" t="str">
        <f t="shared" si="46"/>
        <v/>
      </c>
      <c r="R236" t="str">
        <f t="shared" si="47"/>
        <v/>
      </c>
      <c r="S236" t="str">
        <f t="shared" si="48"/>
        <v/>
      </c>
      <c r="AC236" t="s">
        <v>788</v>
      </c>
      <c r="AD236" t="s">
        <v>789</v>
      </c>
      <c r="AE236" t="s">
        <v>2913</v>
      </c>
      <c r="AF236" t="s">
        <v>2914</v>
      </c>
      <c r="AG236" t="s">
        <v>2919</v>
      </c>
      <c r="AH236" t="s">
        <v>2931</v>
      </c>
    </row>
    <row r="237" spans="1:34">
      <c r="A237" s="38" t="str">
        <f>IF(C237="","",VLOOKUP('OPĆI DIO'!$C$1,'OPĆI DIO'!$N$4:$W$137,10,FALSE))</f>
        <v/>
      </c>
      <c r="B237" s="38" t="str">
        <f>IF(C237="","",VLOOKUP('OPĆI DIO'!$C$1,'OPĆI DIO'!$N$4:$W$137,9,FALSE))</f>
        <v/>
      </c>
      <c r="C237" s="43"/>
      <c r="D237" s="38" t="str">
        <f t="shared" si="43"/>
        <v/>
      </c>
      <c r="E237" s="43"/>
      <c r="F237" s="38" t="str">
        <f t="shared" si="49"/>
        <v/>
      </c>
      <c r="G237" s="74"/>
      <c r="H237" s="38" t="str">
        <f t="shared" si="50"/>
        <v/>
      </c>
      <c r="I237" s="38" t="str">
        <f t="shared" si="51"/>
        <v/>
      </c>
      <c r="J237" s="73"/>
      <c r="K237" s="73"/>
      <c r="L237" s="73"/>
      <c r="M237" s="255"/>
      <c r="N237" t="str">
        <f>IF(C237="","",'OPĆI DIO'!$C$1)</f>
        <v/>
      </c>
      <c r="O237" t="str">
        <f t="shared" si="44"/>
        <v/>
      </c>
      <c r="P237" t="str">
        <f t="shared" si="45"/>
        <v/>
      </c>
      <c r="Q237" t="str">
        <f t="shared" si="46"/>
        <v/>
      </c>
      <c r="R237" t="str">
        <f t="shared" si="47"/>
        <v/>
      </c>
      <c r="S237" t="str">
        <f t="shared" si="48"/>
        <v/>
      </c>
      <c r="AC237" t="s">
        <v>790</v>
      </c>
      <c r="AD237" t="s">
        <v>791</v>
      </c>
      <c r="AE237" t="s">
        <v>2913</v>
      </c>
      <c r="AF237" t="s">
        <v>2914</v>
      </c>
      <c r="AG237" t="s">
        <v>2919</v>
      </c>
      <c r="AH237" t="s">
        <v>2931</v>
      </c>
    </row>
    <row r="238" spans="1:34">
      <c r="A238" s="38" t="str">
        <f>IF(C238="","",VLOOKUP('OPĆI DIO'!$C$1,'OPĆI DIO'!$N$4:$W$137,10,FALSE))</f>
        <v/>
      </c>
      <c r="B238" s="38" t="str">
        <f>IF(C238="","",VLOOKUP('OPĆI DIO'!$C$1,'OPĆI DIO'!$N$4:$W$137,9,FALSE))</f>
        <v/>
      </c>
      <c r="C238" s="43"/>
      <c r="D238" s="38" t="str">
        <f t="shared" si="43"/>
        <v/>
      </c>
      <c r="E238" s="43"/>
      <c r="F238" s="38" t="str">
        <f t="shared" si="49"/>
        <v/>
      </c>
      <c r="G238" s="74"/>
      <c r="H238" s="38" t="str">
        <f t="shared" si="50"/>
        <v/>
      </c>
      <c r="I238" s="38" t="str">
        <f t="shared" si="51"/>
        <v/>
      </c>
      <c r="J238" s="73"/>
      <c r="K238" s="73"/>
      <c r="L238" s="73"/>
      <c r="M238" s="255"/>
      <c r="N238" t="str">
        <f>IF(C238="","",'OPĆI DIO'!$C$1)</f>
        <v/>
      </c>
      <c r="O238" t="str">
        <f t="shared" si="44"/>
        <v/>
      </c>
      <c r="P238" t="str">
        <f t="shared" si="45"/>
        <v/>
      </c>
      <c r="Q238" t="str">
        <f t="shared" si="46"/>
        <v/>
      </c>
      <c r="R238" t="str">
        <f t="shared" si="47"/>
        <v/>
      </c>
      <c r="S238" t="str">
        <f t="shared" si="48"/>
        <v/>
      </c>
      <c r="AC238" t="s">
        <v>1135</v>
      </c>
      <c r="AD238" t="s">
        <v>1136</v>
      </c>
      <c r="AE238" t="s">
        <v>2913</v>
      </c>
      <c r="AF238" t="s">
        <v>2914</v>
      </c>
      <c r="AG238" t="s">
        <v>2919</v>
      </c>
      <c r="AH238" t="s">
        <v>2931</v>
      </c>
    </row>
    <row r="239" spans="1:34">
      <c r="A239" s="38" t="str">
        <f>IF(C239="","",VLOOKUP('OPĆI DIO'!$C$1,'OPĆI DIO'!$N$4:$W$137,10,FALSE))</f>
        <v/>
      </c>
      <c r="B239" s="38" t="str">
        <f>IF(C239="","",VLOOKUP('OPĆI DIO'!$C$1,'OPĆI DIO'!$N$4:$W$137,9,FALSE))</f>
        <v/>
      </c>
      <c r="C239" s="43"/>
      <c r="D239" s="38" t="str">
        <f t="shared" si="43"/>
        <v/>
      </c>
      <c r="E239" s="43"/>
      <c r="F239" s="38" t="str">
        <f t="shared" si="49"/>
        <v/>
      </c>
      <c r="G239" s="74"/>
      <c r="H239" s="38" t="str">
        <f t="shared" si="50"/>
        <v/>
      </c>
      <c r="I239" s="38" t="str">
        <f t="shared" si="51"/>
        <v/>
      </c>
      <c r="J239" s="73"/>
      <c r="K239" s="73"/>
      <c r="L239" s="73"/>
      <c r="M239" s="255"/>
      <c r="N239" t="str">
        <f>IF(C239="","",'OPĆI DIO'!$C$1)</f>
        <v/>
      </c>
      <c r="O239" t="str">
        <f t="shared" si="44"/>
        <v/>
      </c>
      <c r="P239" t="str">
        <f t="shared" si="45"/>
        <v/>
      </c>
      <c r="Q239" t="str">
        <f t="shared" si="46"/>
        <v/>
      </c>
      <c r="R239" t="str">
        <f t="shared" si="47"/>
        <v/>
      </c>
      <c r="S239" t="str">
        <f t="shared" si="48"/>
        <v/>
      </c>
      <c r="AC239" t="s">
        <v>2109</v>
      </c>
      <c r="AD239" t="s">
        <v>2110</v>
      </c>
      <c r="AE239" t="s">
        <v>2913</v>
      </c>
      <c r="AF239" t="s">
        <v>2914</v>
      </c>
      <c r="AG239" t="s">
        <v>2919</v>
      </c>
      <c r="AH239" t="s">
        <v>2931</v>
      </c>
    </row>
    <row r="240" spans="1:34">
      <c r="A240" s="38" t="str">
        <f>IF(C240="","",VLOOKUP('OPĆI DIO'!$C$1,'OPĆI DIO'!$N$4:$W$137,10,FALSE))</f>
        <v/>
      </c>
      <c r="B240" s="38" t="str">
        <f>IF(C240="","",VLOOKUP('OPĆI DIO'!$C$1,'OPĆI DIO'!$N$4:$W$137,9,FALSE))</f>
        <v/>
      </c>
      <c r="C240" s="43"/>
      <c r="D240" s="38" t="str">
        <f t="shared" si="43"/>
        <v/>
      </c>
      <c r="E240" s="43"/>
      <c r="F240" s="38" t="str">
        <f t="shared" si="49"/>
        <v/>
      </c>
      <c r="G240" s="74"/>
      <c r="H240" s="38" t="str">
        <f t="shared" si="50"/>
        <v/>
      </c>
      <c r="I240" s="38" t="str">
        <f t="shared" si="51"/>
        <v/>
      </c>
      <c r="J240" s="73"/>
      <c r="K240" s="73"/>
      <c r="L240" s="73"/>
      <c r="M240" s="255"/>
      <c r="N240" t="str">
        <f>IF(C240="","",'OPĆI DIO'!$C$1)</f>
        <v/>
      </c>
      <c r="O240" t="str">
        <f t="shared" si="44"/>
        <v/>
      </c>
      <c r="P240" t="str">
        <f t="shared" si="45"/>
        <v/>
      </c>
      <c r="Q240" t="str">
        <f t="shared" si="46"/>
        <v/>
      </c>
      <c r="R240" t="str">
        <f t="shared" si="47"/>
        <v/>
      </c>
      <c r="S240" t="str">
        <f t="shared" si="48"/>
        <v/>
      </c>
      <c r="AC240" t="s">
        <v>792</v>
      </c>
      <c r="AD240" t="s">
        <v>793</v>
      </c>
      <c r="AE240" t="s">
        <v>2913</v>
      </c>
      <c r="AF240" t="s">
        <v>2914</v>
      </c>
      <c r="AG240" t="s">
        <v>2917</v>
      </c>
      <c r="AH240" t="s">
        <v>2927</v>
      </c>
    </row>
    <row r="241" spans="1:34">
      <c r="A241" s="38" t="str">
        <f>IF(C241="","",VLOOKUP('OPĆI DIO'!$C$1,'OPĆI DIO'!$N$4:$W$137,10,FALSE))</f>
        <v/>
      </c>
      <c r="B241" s="38" t="str">
        <f>IF(C241="","",VLOOKUP('OPĆI DIO'!$C$1,'OPĆI DIO'!$N$4:$W$137,9,FALSE))</f>
        <v/>
      </c>
      <c r="C241" s="43"/>
      <c r="D241" s="38" t="str">
        <f t="shared" si="43"/>
        <v/>
      </c>
      <c r="E241" s="43"/>
      <c r="F241" s="38" t="str">
        <f t="shared" si="49"/>
        <v/>
      </c>
      <c r="G241" s="74"/>
      <c r="H241" s="38" t="str">
        <f t="shared" si="50"/>
        <v/>
      </c>
      <c r="I241" s="38" t="str">
        <f t="shared" si="51"/>
        <v/>
      </c>
      <c r="J241" s="73"/>
      <c r="K241" s="73"/>
      <c r="L241" s="73"/>
      <c r="M241" s="255"/>
      <c r="N241" t="str">
        <f>IF(C241="","",'OPĆI DIO'!$C$1)</f>
        <v/>
      </c>
      <c r="O241" t="str">
        <f t="shared" si="44"/>
        <v/>
      </c>
      <c r="P241" t="str">
        <f t="shared" si="45"/>
        <v/>
      </c>
      <c r="Q241" t="str">
        <f t="shared" si="46"/>
        <v/>
      </c>
      <c r="R241" t="str">
        <f t="shared" si="47"/>
        <v/>
      </c>
      <c r="S241" t="str">
        <f t="shared" si="48"/>
        <v/>
      </c>
      <c r="AC241" t="s">
        <v>794</v>
      </c>
      <c r="AD241" t="s">
        <v>795</v>
      </c>
      <c r="AE241" t="s">
        <v>2913</v>
      </c>
      <c r="AF241" t="s">
        <v>2914</v>
      </c>
      <c r="AG241" t="s">
        <v>2917</v>
      </c>
      <c r="AH241" t="s">
        <v>2927</v>
      </c>
    </row>
    <row r="242" spans="1:34">
      <c r="A242" s="38" t="str">
        <f>IF(C242="","",VLOOKUP('OPĆI DIO'!$C$1,'OPĆI DIO'!$N$4:$W$137,10,FALSE))</f>
        <v/>
      </c>
      <c r="B242" s="38" t="str">
        <f>IF(C242="","",VLOOKUP('OPĆI DIO'!$C$1,'OPĆI DIO'!$N$4:$W$137,9,FALSE))</f>
        <v/>
      </c>
      <c r="C242" s="43"/>
      <c r="D242" s="38" t="str">
        <f t="shared" si="43"/>
        <v/>
      </c>
      <c r="E242" s="43"/>
      <c r="F242" s="38" t="str">
        <f t="shared" si="49"/>
        <v/>
      </c>
      <c r="G242" s="74"/>
      <c r="H242" s="38" t="str">
        <f t="shared" si="50"/>
        <v/>
      </c>
      <c r="I242" s="38" t="str">
        <f t="shared" si="51"/>
        <v/>
      </c>
      <c r="J242" s="73"/>
      <c r="K242" s="73"/>
      <c r="L242" s="73"/>
      <c r="M242" s="255"/>
      <c r="N242" t="str">
        <f>IF(C242="","",'OPĆI DIO'!$C$1)</f>
        <v/>
      </c>
      <c r="O242" t="str">
        <f t="shared" si="44"/>
        <v/>
      </c>
      <c r="P242" t="str">
        <f t="shared" si="45"/>
        <v/>
      </c>
      <c r="Q242" t="str">
        <f t="shared" si="46"/>
        <v/>
      </c>
      <c r="R242" t="str">
        <f t="shared" si="47"/>
        <v/>
      </c>
      <c r="S242" t="str">
        <f t="shared" si="48"/>
        <v/>
      </c>
      <c r="AC242" t="s">
        <v>796</v>
      </c>
      <c r="AD242" t="s">
        <v>797</v>
      </c>
      <c r="AE242" t="s">
        <v>2895</v>
      </c>
      <c r="AF242" t="s">
        <v>2896</v>
      </c>
      <c r="AG242" t="s">
        <v>2917</v>
      </c>
      <c r="AH242" t="s">
        <v>2927</v>
      </c>
    </row>
    <row r="243" spans="1:34">
      <c r="A243" s="38" t="str">
        <f>IF(C243="","",VLOOKUP('OPĆI DIO'!$C$1,'OPĆI DIO'!$N$4:$W$137,10,FALSE))</f>
        <v/>
      </c>
      <c r="B243" s="38" t="str">
        <f>IF(C243="","",VLOOKUP('OPĆI DIO'!$C$1,'OPĆI DIO'!$N$4:$W$137,9,FALSE))</f>
        <v/>
      </c>
      <c r="C243" s="43"/>
      <c r="D243" s="38" t="str">
        <f t="shared" si="43"/>
        <v/>
      </c>
      <c r="E243" s="43"/>
      <c r="F243" s="38" t="str">
        <f t="shared" si="49"/>
        <v/>
      </c>
      <c r="G243" s="74"/>
      <c r="H243" s="38" t="str">
        <f t="shared" si="50"/>
        <v/>
      </c>
      <c r="I243" s="38" t="str">
        <f t="shared" si="51"/>
        <v/>
      </c>
      <c r="J243" s="73"/>
      <c r="K243" s="73"/>
      <c r="L243" s="73"/>
      <c r="M243" s="255"/>
      <c r="N243" t="str">
        <f>IF(C243="","",'OPĆI DIO'!$C$1)</f>
        <v/>
      </c>
      <c r="O243" t="str">
        <f t="shared" si="44"/>
        <v/>
      </c>
      <c r="P243" t="str">
        <f t="shared" si="45"/>
        <v/>
      </c>
      <c r="Q243" t="str">
        <f t="shared" si="46"/>
        <v/>
      </c>
      <c r="R243" t="str">
        <f t="shared" si="47"/>
        <v/>
      </c>
      <c r="S243" t="str">
        <f t="shared" si="48"/>
        <v/>
      </c>
      <c r="AC243" t="s">
        <v>798</v>
      </c>
      <c r="AD243" t="s">
        <v>799</v>
      </c>
      <c r="AE243" t="s">
        <v>2895</v>
      </c>
      <c r="AF243" t="s">
        <v>2896</v>
      </c>
      <c r="AG243" t="s">
        <v>2917</v>
      </c>
      <c r="AH243" t="s">
        <v>2927</v>
      </c>
    </row>
    <row r="244" spans="1:34">
      <c r="A244" s="38" t="str">
        <f>IF(C244="","",VLOOKUP('OPĆI DIO'!$C$1,'OPĆI DIO'!$N$4:$W$137,10,FALSE))</f>
        <v/>
      </c>
      <c r="B244" s="38" t="str">
        <f>IF(C244="","",VLOOKUP('OPĆI DIO'!$C$1,'OPĆI DIO'!$N$4:$W$137,9,FALSE))</f>
        <v/>
      </c>
      <c r="C244" s="43"/>
      <c r="D244" s="38" t="str">
        <f t="shared" si="43"/>
        <v/>
      </c>
      <c r="E244" s="43"/>
      <c r="F244" s="38" t="str">
        <f t="shared" si="49"/>
        <v/>
      </c>
      <c r="G244" s="74"/>
      <c r="H244" s="38" t="str">
        <f t="shared" si="50"/>
        <v/>
      </c>
      <c r="I244" s="38" t="str">
        <f t="shared" si="51"/>
        <v/>
      </c>
      <c r="J244" s="73"/>
      <c r="K244" s="73"/>
      <c r="L244" s="73"/>
      <c r="M244" s="255"/>
      <c r="N244" t="str">
        <f>IF(C244="","",'OPĆI DIO'!$C$1)</f>
        <v/>
      </c>
      <c r="O244" t="str">
        <f t="shared" si="44"/>
        <v/>
      </c>
      <c r="P244" t="str">
        <f t="shared" si="45"/>
        <v/>
      </c>
      <c r="Q244" t="str">
        <f t="shared" si="46"/>
        <v/>
      </c>
      <c r="R244" t="str">
        <f t="shared" si="47"/>
        <v/>
      </c>
      <c r="S244" t="str">
        <f t="shared" si="48"/>
        <v/>
      </c>
      <c r="AC244" t="s">
        <v>2111</v>
      </c>
      <c r="AD244" t="s">
        <v>2978</v>
      </c>
      <c r="AE244" t="s">
        <v>2913</v>
      </c>
      <c r="AF244" t="s">
        <v>2914</v>
      </c>
      <c r="AG244" t="s">
        <v>2917</v>
      </c>
      <c r="AH244" t="s">
        <v>2927</v>
      </c>
    </row>
    <row r="245" spans="1:34">
      <c r="A245" s="38" t="str">
        <f>IF(C245="","",VLOOKUP('OPĆI DIO'!$C$1,'OPĆI DIO'!$N$4:$W$137,10,FALSE))</f>
        <v/>
      </c>
      <c r="B245" s="38" t="str">
        <f>IF(C245="","",VLOOKUP('OPĆI DIO'!$C$1,'OPĆI DIO'!$N$4:$W$137,9,FALSE))</f>
        <v/>
      </c>
      <c r="C245" s="43"/>
      <c r="D245" s="38" t="str">
        <f t="shared" si="43"/>
        <v/>
      </c>
      <c r="E245" s="43"/>
      <c r="F245" s="38" t="str">
        <f t="shared" si="49"/>
        <v/>
      </c>
      <c r="G245" s="74"/>
      <c r="H245" s="38" t="str">
        <f t="shared" si="50"/>
        <v/>
      </c>
      <c r="I245" s="38" t="str">
        <f t="shared" si="51"/>
        <v/>
      </c>
      <c r="J245" s="73"/>
      <c r="K245" s="73"/>
      <c r="L245" s="73"/>
      <c r="M245" s="255"/>
      <c r="N245" t="str">
        <f>IF(C245="","",'OPĆI DIO'!$C$1)</f>
        <v/>
      </c>
      <c r="O245" t="str">
        <f t="shared" si="44"/>
        <v/>
      </c>
      <c r="P245" t="str">
        <f t="shared" si="45"/>
        <v/>
      </c>
      <c r="Q245" t="str">
        <f t="shared" si="46"/>
        <v/>
      </c>
      <c r="R245" t="str">
        <f t="shared" si="47"/>
        <v/>
      </c>
      <c r="S245" t="str">
        <f t="shared" si="48"/>
        <v/>
      </c>
      <c r="AC245" t="s">
        <v>2979</v>
      </c>
      <c r="AD245" t="s">
        <v>2980</v>
      </c>
      <c r="AE245" t="s">
        <v>2913</v>
      </c>
      <c r="AF245" t="s">
        <v>2914</v>
      </c>
      <c r="AG245" t="s">
        <v>2917</v>
      </c>
      <c r="AH245" t="s">
        <v>2927</v>
      </c>
    </row>
    <row r="246" spans="1:34">
      <c r="A246" s="38" t="str">
        <f>IF(C246="","",VLOOKUP('OPĆI DIO'!$C$1,'OPĆI DIO'!$N$4:$W$137,10,FALSE))</f>
        <v/>
      </c>
      <c r="B246" s="38" t="str">
        <f>IF(C246="","",VLOOKUP('OPĆI DIO'!$C$1,'OPĆI DIO'!$N$4:$W$137,9,FALSE))</f>
        <v/>
      </c>
      <c r="C246" s="43"/>
      <c r="D246" s="38" t="str">
        <f t="shared" si="43"/>
        <v/>
      </c>
      <c r="E246" s="43"/>
      <c r="F246" s="38" t="str">
        <f t="shared" si="49"/>
        <v/>
      </c>
      <c r="G246" s="74"/>
      <c r="H246" s="38" t="str">
        <f t="shared" si="50"/>
        <v/>
      </c>
      <c r="I246" s="38" t="str">
        <f t="shared" si="51"/>
        <v/>
      </c>
      <c r="J246" s="73"/>
      <c r="K246" s="73"/>
      <c r="L246" s="73"/>
      <c r="M246" s="255"/>
      <c r="N246" t="str">
        <f>IF(C246="","",'OPĆI DIO'!$C$1)</f>
        <v/>
      </c>
      <c r="O246" t="str">
        <f t="shared" si="44"/>
        <v/>
      </c>
      <c r="P246" t="str">
        <f t="shared" si="45"/>
        <v/>
      </c>
      <c r="Q246" t="str">
        <f t="shared" si="46"/>
        <v/>
      </c>
      <c r="R246" t="str">
        <f t="shared" si="47"/>
        <v/>
      </c>
      <c r="S246" t="str">
        <f t="shared" si="48"/>
        <v/>
      </c>
      <c r="AC246" t="s">
        <v>4436</v>
      </c>
      <c r="AD246" t="s">
        <v>4407</v>
      </c>
      <c r="AE246" t="s">
        <v>2913</v>
      </c>
      <c r="AF246" t="s">
        <v>2914</v>
      </c>
      <c r="AG246" t="s">
        <v>2917</v>
      </c>
      <c r="AH246" t="s">
        <v>2927</v>
      </c>
    </row>
    <row r="247" spans="1:34">
      <c r="A247" s="38" t="str">
        <f>IF(C247="","",VLOOKUP('OPĆI DIO'!$C$1,'OPĆI DIO'!$N$4:$W$137,10,FALSE))</f>
        <v/>
      </c>
      <c r="B247" s="38" t="str">
        <f>IF(C247="","",VLOOKUP('OPĆI DIO'!$C$1,'OPĆI DIO'!$N$4:$W$137,9,FALSE))</f>
        <v/>
      </c>
      <c r="C247" s="43"/>
      <c r="D247" s="38" t="str">
        <f t="shared" si="43"/>
        <v/>
      </c>
      <c r="E247" s="43"/>
      <c r="F247" s="38" t="str">
        <f t="shared" si="49"/>
        <v/>
      </c>
      <c r="G247" s="74"/>
      <c r="H247" s="38" t="str">
        <f t="shared" si="50"/>
        <v/>
      </c>
      <c r="I247" s="38" t="str">
        <f t="shared" si="51"/>
        <v/>
      </c>
      <c r="J247" s="73"/>
      <c r="K247" s="73"/>
      <c r="L247" s="73"/>
      <c r="M247" s="255"/>
      <c r="N247" t="str">
        <f>IF(C247="","",'OPĆI DIO'!$C$1)</f>
        <v/>
      </c>
      <c r="O247" t="str">
        <f t="shared" si="44"/>
        <v/>
      </c>
      <c r="P247" t="str">
        <f t="shared" si="45"/>
        <v/>
      </c>
      <c r="Q247" t="str">
        <f t="shared" si="46"/>
        <v/>
      </c>
      <c r="R247" t="str">
        <f t="shared" si="47"/>
        <v/>
      </c>
      <c r="S247" t="str">
        <f t="shared" si="48"/>
        <v/>
      </c>
      <c r="AC247" t="s">
        <v>4436</v>
      </c>
      <c r="AD247" t="s">
        <v>4407</v>
      </c>
      <c r="AE247" t="s">
        <v>2895</v>
      </c>
      <c r="AF247" t="s">
        <v>2896</v>
      </c>
      <c r="AG247" t="s">
        <v>2917</v>
      </c>
      <c r="AH247" t="s">
        <v>2927</v>
      </c>
    </row>
    <row r="248" spans="1:34">
      <c r="A248" s="38" t="str">
        <f>IF(C248="","",VLOOKUP('OPĆI DIO'!$C$1,'OPĆI DIO'!$N$4:$W$137,10,FALSE))</f>
        <v/>
      </c>
      <c r="B248" s="38" t="str">
        <f>IF(C248="","",VLOOKUP('OPĆI DIO'!$C$1,'OPĆI DIO'!$N$4:$W$137,9,FALSE))</f>
        <v/>
      </c>
      <c r="C248" s="43"/>
      <c r="D248" s="38" t="str">
        <f t="shared" si="43"/>
        <v/>
      </c>
      <c r="E248" s="43"/>
      <c r="F248" s="38" t="str">
        <f t="shared" si="49"/>
        <v/>
      </c>
      <c r="G248" s="74"/>
      <c r="H248" s="38" t="str">
        <f t="shared" si="50"/>
        <v/>
      </c>
      <c r="I248" s="38" t="str">
        <f t="shared" si="51"/>
        <v/>
      </c>
      <c r="J248" s="73"/>
      <c r="K248" s="73"/>
      <c r="L248" s="73"/>
      <c r="M248" s="255"/>
      <c r="N248" t="str">
        <f>IF(C248="","",'OPĆI DIO'!$C$1)</f>
        <v/>
      </c>
      <c r="O248" t="str">
        <f t="shared" si="44"/>
        <v/>
      </c>
      <c r="P248" t="str">
        <f t="shared" si="45"/>
        <v/>
      </c>
      <c r="Q248" t="str">
        <f t="shared" si="46"/>
        <v/>
      </c>
      <c r="R248" t="str">
        <f t="shared" si="47"/>
        <v/>
      </c>
      <c r="S248" t="str">
        <f t="shared" si="48"/>
        <v/>
      </c>
      <c r="AC248" t="s">
        <v>802</v>
      </c>
      <c r="AD248" t="s">
        <v>803</v>
      </c>
      <c r="AE248" t="s">
        <v>2893</v>
      </c>
      <c r="AF248" t="s">
        <v>2894</v>
      </c>
      <c r="AG248" t="s">
        <v>2917</v>
      </c>
      <c r="AH248" t="s">
        <v>2925</v>
      </c>
    </row>
    <row r="249" spans="1:34">
      <c r="A249" s="38" t="str">
        <f>IF(C249="","",VLOOKUP('OPĆI DIO'!$C$1,'OPĆI DIO'!$N$4:$W$137,10,FALSE))</f>
        <v/>
      </c>
      <c r="B249" s="38" t="str">
        <f>IF(C249="","",VLOOKUP('OPĆI DIO'!$C$1,'OPĆI DIO'!$N$4:$W$137,9,FALSE))</f>
        <v/>
      </c>
      <c r="C249" s="43"/>
      <c r="D249" s="38" t="str">
        <f t="shared" si="43"/>
        <v/>
      </c>
      <c r="E249" s="43"/>
      <c r="F249" s="38" t="str">
        <f t="shared" si="49"/>
        <v/>
      </c>
      <c r="G249" s="74"/>
      <c r="H249" s="38" t="str">
        <f t="shared" si="50"/>
        <v/>
      </c>
      <c r="I249" s="38" t="str">
        <f t="shared" si="51"/>
        <v/>
      </c>
      <c r="J249" s="73"/>
      <c r="K249" s="73"/>
      <c r="L249" s="73"/>
      <c r="M249" s="255"/>
      <c r="N249" t="str">
        <f>IF(C249="","",'OPĆI DIO'!$C$1)</f>
        <v/>
      </c>
      <c r="O249" t="str">
        <f t="shared" si="44"/>
        <v/>
      </c>
      <c r="P249" t="str">
        <f t="shared" si="45"/>
        <v/>
      </c>
      <c r="Q249" t="str">
        <f t="shared" si="46"/>
        <v/>
      </c>
      <c r="R249" t="str">
        <f t="shared" si="47"/>
        <v/>
      </c>
      <c r="S249" t="str">
        <f t="shared" si="48"/>
        <v/>
      </c>
      <c r="AC249" t="s">
        <v>804</v>
      </c>
      <c r="AD249" t="s">
        <v>988</v>
      </c>
      <c r="AE249" t="s">
        <v>2893</v>
      </c>
      <c r="AF249" t="s">
        <v>2894</v>
      </c>
      <c r="AG249" t="s">
        <v>2919</v>
      </c>
      <c r="AH249" t="s">
        <v>2920</v>
      </c>
    </row>
    <row r="250" spans="1:34">
      <c r="A250" s="38" t="str">
        <f>IF(C250="","",VLOOKUP('OPĆI DIO'!$C$1,'OPĆI DIO'!$N$4:$W$137,10,FALSE))</f>
        <v/>
      </c>
      <c r="B250" s="38" t="str">
        <f>IF(C250="","",VLOOKUP('OPĆI DIO'!$C$1,'OPĆI DIO'!$N$4:$W$137,9,FALSE))</f>
        <v/>
      </c>
      <c r="C250" s="43"/>
      <c r="D250" s="38" t="str">
        <f t="shared" si="43"/>
        <v/>
      </c>
      <c r="E250" s="43"/>
      <c r="F250" s="38" t="str">
        <f t="shared" si="49"/>
        <v/>
      </c>
      <c r="G250" s="74"/>
      <c r="H250" s="38" t="str">
        <f t="shared" si="50"/>
        <v/>
      </c>
      <c r="I250" s="38" t="str">
        <f t="shared" si="51"/>
        <v/>
      </c>
      <c r="J250" s="73"/>
      <c r="K250" s="73"/>
      <c r="L250" s="73"/>
      <c r="M250" s="255"/>
      <c r="N250" t="str">
        <f>IF(C250="","",'OPĆI DIO'!$C$1)</f>
        <v/>
      </c>
      <c r="O250" t="str">
        <f t="shared" si="44"/>
        <v/>
      </c>
      <c r="P250" t="str">
        <f t="shared" si="45"/>
        <v/>
      </c>
      <c r="Q250" t="str">
        <f t="shared" si="46"/>
        <v/>
      </c>
      <c r="R250" t="str">
        <f t="shared" si="47"/>
        <v/>
      </c>
      <c r="S250" t="str">
        <f t="shared" si="48"/>
        <v/>
      </c>
      <c r="AC250" t="s">
        <v>2981</v>
      </c>
      <c r="AD250" t="s">
        <v>735</v>
      </c>
      <c r="AE250" t="s">
        <v>2893</v>
      </c>
      <c r="AF250" t="s">
        <v>2894</v>
      </c>
      <c r="AG250" t="s">
        <v>2917</v>
      </c>
      <c r="AH250" t="s">
        <v>2925</v>
      </c>
    </row>
    <row r="251" spans="1:34">
      <c r="A251" s="38" t="str">
        <f>IF(C251="","",VLOOKUP('OPĆI DIO'!$C$1,'OPĆI DIO'!$N$4:$W$137,10,FALSE))</f>
        <v/>
      </c>
      <c r="B251" s="38" t="str">
        <f>IF(C251="","",VLOOKUP('OPĆI DIO'!$C$1,'OPĆI DIO'!$N$4:$W$137,9,FALSE))</f>
        <v/>
      </c>
      <c r="C251" s="43"/>
      <c r="D251" s="38" t="str">
        <f t="shared" si="43"/>
        <v/>
      </c>
      <c r="E251" s="43"/>
      <c r="F251" s="38" t="str">
        <f t="shared" si="49"/>
        <v/>
      </c>
      <c r="G251" s="74"/>
      <c r="H251" s="38" t="str">
        <f t="shared" si="50"/>
        <v/>
      </c>
      <c r="I251" s="38" t="str">
        <f t="shared" si="51"/>
        <v/>
      </c>
      <c r="J251" s="73"/>
      <c r="K251" s="73"/>
      <c r="L251" s="73"/>
      <c r="M251" s="255"/>
      <c r="N251" t="str">
        <f>IF(C251="","",'OPĆI DIO'!$C$1)</f>
        <v/>
      </c>
      <c r="O251" t="str">
        <f t="shared" si="44"/>
        <v/>
      </c>
      <c r="P251" t="str">
        <f t="shared" si="45"/>
        <v/>
      </c>
      <c r="Q251" t="str">
        <f t="shared" si="46"/>
        <v/>
      </c>
      <c r="R251" t="str">
        <f t="shared" si="47"/>
        <v/>
      </c>
      <c r="S251" t="str">
        <f t="shared" si="48"/>
        <v/>
      </c>
      <c r="AC251" t="s">
        <v>807</v>
      </c>
      <c r="AD251" t="s">
        <v>808</v>
      </c>
      <c r="AE251" t="s">
        <v>2913</v>
      </c>
      <c r="AF251" t="s">
        <v>2914</v>
      </c>
      <c r="AG251" t="s">
        <v>2917</v>
      </c>
      <c r="AH251" t="s">
        <v>2925</v>
      </c>
    </row>
    <row r="252" spans="1:34">
      <c r="A252" s="38" t="str">
        <f>IF(C252="","",VLOOKUP('OPĆI DIO'!$C$1,'OPĆI DIO'!$N$4:$W$137,10,FALSE))</f>
        <v/>
      </c>
      <c r="B252" s="38" t="str">
        <f>IF(C252="","",VLOOKUP('OPĆI DIO'!$C$1,'OPĆI DIO'!$N$4:$W$137,9,FALSE))</f>
        <v/>
      </c>
      <c r="C252" s="43"/>
      <c r="D252" s="38" t="str">
        <f t="shared" si="43"/>
        <v/>
      </c>
      <c r="E252" s="43"/>
      <c r="F252" s="38" t="str">
        <f t="shared" si="49"/>
        <v/>
      </c>
      <c r="G252" s="74"/>
      <c r="H252" s="38" t="str">
        <f t="shared" si="50"/>
        <v/>
      </c>
      <c r="I252" s="38" t="str">
        <f t="shared" si="51"/>
        <v/>
      </c>
      <c r="J252" s="73"/>
      <c r="K252" s="73"/>
      <c r="L252" s="73"/>
      <c r="M252" s="255"/>
      <c r="N252" t="str">
        <f>IF(C252="","",'OPĆI DIO'!$C$1)</f>
        <v/>
      </c>
      <c r="O252" t="str">
        <f t="shared" si="44"/>
        <v/>
      </c>
      <c r="P252" t="str">
        <f t="shared" si="45"/>
        <v/>
      </c>
      <c r="Q252" t="str">
        <f t="shared" si="46"/>
        <v/>
      </c>
      <c r="R252" t="str">
        <f t="shared" si="47"/>
        <v/>
      </c>
      <c r="S252" t="str">
        <f t="shared" si="48"/>
        <v/>
      </c>
      <c r="AC252" t="s">
        <v>809</v>
      </c>
      <c r="AD252" t="s">
        <v>987</v>
      </c>
      <c r="AE252" t="s">
        <v>2913</v>
      </c>
      <c r="AF252" t="s">
        <v>2914</v>
      </c>
      <c r="AG252" t="s">
        <v>2917</v>
      </c>
      <c r="AH252" t="s">
        <v>2925</v>
      </c>
    </row>
    <row r="253" spans="1:34">
      <c r="A253" s="38" t="str">
        <f>IF(C253="","",VLOOKUP('OPĆI DIO'!$C$1,'OPĆI DIO'!$N$4:$W$137,10,FALSE))</f>
        <v/>
      </c>
      <c r="B253" s="38" t="str">
        <f>IF(C253="","",VLOOKUP('OPĆI DIO'!$C$1,'OPĆI DIO'!$N$4:$W$137,9,FALSE))</f>
        <v/>
      </c>
      <c r="C253" s="43"/>
      <c r="D253" s="38" t="str">
        <f t="shared" si="43"/>
        <v/>
      </c>
      <c r="E253" s="43"/>
      <c r="F253" s="38" t="str">
        <f t="shared" si="49"/>
        <v/>
      </c>
      <c r="G253" s="74"/>
      <c r="H253" s="38" t="str">
        <f t="shared" si="50"/>
        <v/>
      </c>
      <c r="I253" s="38" t="str">
        <f t="shared" si="51"/>
        <v/>
      </c>
      <c r="J253" s="73"/>
      <c r="K253" s="73"/>
      <c r="L253" s="73"/>
      <c r="M253" s="255"/>
      <c r="N253" t="str">
        <f>IF(C253="","",'OPĆI DIO'!$C$1)</f>
        <v/>
      </c>
      <c r="O253" t="str">
        <f t="shared" si="44"/>
        <v/>
      </c>
      <c r="P253" t="str">
        <f t="shared" si="45"/>
        <v/>
      </c>
      <c r="Q253" t="str">
        <f t="shared" si="46"/>
        <v/>
      </c>
      <c r="R253" t="str">
        <f t="shared" si="47"/>
        <v/>
      </c>
      <c r="S253" t="str">
        <f t="shared" si="48"/>
        <v/>
      </c>
      <c r="AC253" t="s">
        <v>2982</v>
      </c>
      <c r="AD253" t="s">
        <v>735</v>
      </c>
      <c r="AE253" t="s">
        <v>2913</v>
      </c>
      <c r="AF253" t="s">
        <v>2914</v>
      </c>
      <c r="AG253" t="s">
        <v>2917</v>
      </c>
      <c r="AH253" t="s">
        <v>2925</v>
      </c>
    </row>
    <row r="254" spans="1:34">
      <c r="A254" s="38" t="str">
        <f>IF(C254="","",VLOOKUP('OPĆI DIO'!$C$1,'OPĆI DIO'!$N$4:$W$137,10,FALSE))</f>
        <v/>
      </c>
      <c r="B254" s="38" t="str">
        <f>IF(C254="","",VLOOKUP('OPĆI DIO'!$C$1,'OPĆI DIO'!$N$4:$W$137,9,FALSE))</f>
        <v/>
      </c>
      <c r="C254" s="43"/>
      <c r="D254" s="38" t="str">
        <f t="shared" si="43"/>
        <v/>
      </c>
      <c r="E254" s="43"/>
      <c r="F254" s="38" t="str">
        <f t="shared" si="49"/>
        <v/>
      </c>
      <c r="G254" s="74"/>
      <c r="H254" s="38" t="str">
        <f t="shared" si="50"/>
        <v/>
      </c>
      <c r="I254" s="38" t="str">
        <f t="shared" si="51"/>
        <v/>
      </c>
      <c r="J254" s="73"/>
      <c r="K254" s="73"/>
      <c r="L254" s="73"/>
      <c r="M254" s="255"/>
      <c r="N254" t="str">
        <f>IF(C254="","",'OPĆI DIO'!$C$1)</f>
        <v/>
      </c>
      <c r="O254" t="str">
        <f t="shared" si="44"/>
        <v/>
      </c>
      <c r="P254" t="str">
        <f t="shared" si="45"/>
        <v/>
      </c>
      <c r="Q254" t="str">
        <f t="shared" si="46"/>
        <v/>
      </c>
      <c r="R254" t="str">
        <f t="shared" si="47"/>
        <v/>
      </c>
      <c r="S254" t="str">
        <f t="shared" si="48"/>
        <v/>
      </c>
      <c r="AC254" t="s">
        <v>4437</v>
      </c>
      <c r="AD254" t="s">
        <v>4438</v>
      </c>
      <c r="AE254" t="s">
        <v>2913</v>
      </c>
      <c r="AF254" t="s">
        <v>2914</v>
      </c>
      <c r="AG254" t="s">
        <v>2917</v>
      </c>
      <c r="AH254" t="s">
        <v>2925</v>
      </c>
    </row>
    <row r="255" spans="1:34">
      <c r="A255" s="38" t="str">
        <f>IF(C255="","",VLOOKUP('OPĆI DIO'!$C$1,'OPĆI DIO'!$N$4:$W$137,10,FALSE))</f>
        <v/>
      </c>
      <c r="B255" s="38" t="str">
        <f>IF(C255="","",VLOOKUP('OPĆI DIO'!$C$1,'OPĆI DIO'!$N$4:$W$137,9,FALSE))</f>
        <v/>
      </c>
      <c r="C255" s="43"/>
      <c r="D255" s="38" t="str">
        <f t="shared" si="43"/>
        <v/>
      </c>
      <c r="E255" s="43"/>
      <c r="F255" s="38" t="str">
        <f t="shared" si="49"/>
        <v/>
      </c>
      <c r="G255" s="74"/>
      <c r="H255" s="38" t="str">
        <f t="shared" si="50"/>
        <v/>
      </c>
      <c r="I255" s="38" t="str">
        <f t="shared" si="51"/>
        <v/>
      </c>
      <c r="J255" s="73"/>
      <c r="K255" s="73"/>
      <c r="L255" s="73"/>
      <c r="M255" s="255"/>
      <c r="N255" t="str">
        <f>IF(C255="","",'OPĆI DIO'!$C$1)</f>
        <v/>
      </c>
      <c r="O255" t="str">
        <f t="shared" si="44"/>
        <v/>
      </c>
      <c r="P255" t="str">
        <f t="shared" si="45"/>
        <v/>
      </c>
      <c r="Q255" t="str">
        <f t="shared" si="46"/>
        <v/>
      </c>
      <c r="R255" t="str">
        <f t="shared" si="47"/>
        <v/>
      </c>
      <c r="S255" t="str">
        <f t="shared" si="48"/>
        <v/>
      </c>
      <c r="AC255" t="s">
        <v>810</v>
      </c>
      <c r="AD255" t="s">
        <v>811</v>
      </c>
      <c r="AE255" t="s">
        <v>2913</v>
      </c>
      <c r="AF255" t="s">
        <v>2914</v>
      </c>
      <c r="AG255" t="s">
        <v>2917</v>
      </c>
      <c r="AH255" t="s">
        <v>2925</v>
      </c>
    </row>
    <row r="256" spans="1:34">
      <c r="A256" s="38" t="str">
        <f>IF(C256="","",VLOOKUP('OPĆI DIO'!$C$1,'OPĆI DIO'!$N$4:$W$137,10,FALSE))</f>
        <v/>
      </c>
      <c r="B256" s="38" t="str">
        <f>IF(C256="","",VLOOKUP('OPĆI DIO'!$C$1,'OPĆI DIO'!$N$4:$W$137,9,FALSE))</f>
        <v/>
      </c>
      <c r="C256" s="43"/>
      <c r="D256" s="38" t="str">
        <f t="shared" si="43"/>
        <v/>
      </c>
      <c r="E256" s="43"/>
      <c r="F256" s="38" t="str">
        <f t="shared" si="49"/>
        <v/>
      </c>
      <c r="G256" s="74"/>
      <c r="H256" s="38" t="str">
        <f t="shared" si="50"/>
        <v/>
      </c>
      <c r="I256" s="38" t="str">
        <f t="shared" si="51"/>
        <v/>
      </c>
      <c r="J256" s="73"/>
      <c r="K256" s="73"/>
      <c r="L256" s="73"/>
      <c r="M256" s="255"/>
      <c r="N256" t="str">
        <f>IF(C256="","",'OPĆI DIO'!$C$1)</f>
        <v/>
      </c>
      <c r="O256" t="str">
        <f t="shared" si="44"/>
        <v/>
      </c>
      <c r="P256" t="str">
        <f t="shared" si="45"/>
        <v/>
      </c>
      <c r="Q256" t="str">
        <f t="shared" si="46"/>
        <v/>
      </c>
      <c r="R256" t="str">
        <f t="shared" si="47"/>
        <v/>
      </c>
      <c r="S256" t="str">
        <f t="shared" si="48"/>
        <v/>
      </c>
      <c r="AC256" t="s">
        <v>812</v>
      </c>
      <c r="AD256" t="s">
        <v>813</v>
      </c>
      <c r="AE256" t="s">
        <v>2913</v>
      </c>
      <c r="AF256" t="s">
        <v>2914</v>
      </c>
      <c r="AG256" t="s">
        <v>2917</v>
      </c>
      <c r="AH256" t="s">
        <v>2925</v>
      </c>
    </row>
    <row r="257" spans="1:34">
      <c r="A257" s="38" t="str">
        <f>IF(C257="","",VLOOKUP('OPĆI DIO'!$C$1,'OPĆI DIO'!$N$4:$W$137,10,FALSE))</f>
        <v/>
      </c>
      <c r="B257" s="38" t="str">
        <f>IF(C257="","",VLOOKUP('OPĆI DIO'!$C$1,'OPĆI DIO'!$N$4:$W$137,9,FALSE))</f>
        <v/>
      </c>
      <c r="C257" s="43"/>
      <c r="D257" s="38" t="str">
        <f t="shared" si="43"/>
        <v/>
      </c>
      <c r="E257" s="43"/>
      <c r="F257" s="38" t="str">
        <f t="shared" si="49"/>
        <v/>
      </c>
      <c r="G257" s="74"/>
      <c r="H257" s="38" t="str">
        <f t="shared" si="50"/>
        <v/>
      </c>
      <c r="I257" s="38" t="str">
        <f t="shared" si="51"/>
        <v/>
      </c>
      <c r="J257" s="73"/>
      <c r="K257" s="73"/>
      <c r="L257" s="73"/>
      <c r="M257" s="255"/>
      <c r="N257" t="str">
        <f>IF(C257="","",'OPĆI DIO'!$C$1)</f>
        <v/>
      </c>
      <c r="O257" t="str">
        <f t="shared" si="44"/>
        <v/>
      </c>
      <c r="P257" t="str">
        <f t="shared" si="45"/>
        <v/>
      </c>
      <c r="Q257" t="str">
        <f t="shared" si="46"/>
        <v/>
      </c>
      <c r="R257" t="str">
        <f t="shared" si="47"/>
        <v/>
      </c>
      <c r="S257" t="str">
        <f t="shared" si="48"/>
        <v/>
      </c>
      <c r="AC257" t="s">
        <v>2112</v>
      </c>
      <c r="AD257" t="s">
        <v>2983</v>
      </c>
      <c r="AE257" t="s">
        <v>2913</v>
      </c>
      <c r="AF257" t="s">
        <v>2914</v>
      </c>
      <c r="AG257" t="s">
        <v>2917</v>
      </c>
      <c r="AH257" t="s">
        <v>2925</v>
      </c>
    </row>
    <row r="258" spans="1:34">
      <c r="A258" s="38" t="str">
        <f>IF(C258="","",VLOOKUP('OPĆI DIO'!$C$1,'OPĆI DIO'!$N$4:$W$137,10,FALSE))</f>
        <v/>
      </c>
      <c r="B258" s="38" t="str">
        <f>IF(C258="","",VLOOKUP('OPĆI DIO'!$C$1,'OPĆI DIO'!$N$4:$W$137,9,FALSE))</f>
        <v/>
      </c>
      <c r="C258" s="43"/>
      <c r="D258" s="38" t="str">
        <f t="shared" si="43"/>
        <v/>
      </c>
      <c r="E258" s="43"/>
      <c r="F258" s="38" t="str">
        <f t="shared" si="49"/>
        <v/>
      </c>
      <c r="G258" s="74"/>
      <c r="H258" s="38" t="str">
        <f t="shared" si="50"/>
        <v/>
      </c>
      <c r="I258" s="38" t="str">
        <f t="shared" si="51"/>
        <v/>
      </c>
      <c r="J258" s="73"/>
      <c r="K258" s="73"/>
      <c r="L258" s="73"/>
      <c r="M258" s="255"/>
      <c r="N258" t="str">
        <f>IF(C258="","",'OPĆI DIO'!$C$1)</f>
        <v/>
      </c>
      <c r="O258" t="str">
        <f t="shared" si="44"/>
        <v/>
      </c>
      <c r="P258" t="str">
        <f t="shared" si="45"/>
        <v/>
      </c>
      <c r="Q258" t="str">
        <f t="shared" si="46"/>
        <v/>
      </c>
      <c r="R258" t="str">
        <f t="shared" si="47"/>
        <v/>
      </c>
      <c r="S258" t="str">
        <f t="shared" si="48"/>
        <v/>
      </c>
      <c r="AC258" t="s">
        <v>2984</v>
      </c>
      <c r="AD258" t="s">
        <v>2980</v>
      </c>
      <c r="AE258" t="s">
        <v>2913</v>
      </c>
      <c r="AF258" t="s">
        <v>2914</v>
      </c>
      <c r="AG258" t="s">
        <v>2917</v>
      </c>
      <c r="AH258" t="s">
        <v>2925</v>
      </c>
    </row>
    <row r="259" spans="1:34">
      <c r="A259" s="38" t="str">
        <f>IF(C259="","",VLOOKUP('OPĆI DIO'!$C$1,'OPĆI DIO'!$N$4:$W$137,10,FALSE))</f>
        <v/>
      </c>
      <c r="B259" s="38" t="str">
        <f>IF(C259="","",VLOOKUP('OPĆI DIO'!$C$1,'OPĆI DIO'!$N$4:$W$137,9,FALSE))</f>
        <v/>
      </c>
      <c r="C259" s="43"/>
      <c r="D259" s="38" t="str">
        <f t="shared" si="43"/>
        <v/>
      </c>
      <c r="E259" s="43"/>
      <c r="F259" s="38" t="str">
        <f t="shared" si="49"/>
        <v/>
      </c>
      <c r="G259" s="74"/>
      <c r="H259" s="38" t="str">
        <f t="shared" si="50"/>
        <v/>
      </c>
      <c r="I259" s="38" t="str">
        <f t="shared" si="51"/>
        <v/>
      </c>
      <c r="J259" s="73"/>
      <c r="K259" s="73"/>
      <c r="L259" s="73"/>
      <c r="M259" s="255"/>
      <c r="N259" t="str">
        <f>IF(C259="","",'OPĆI DIO'!$C$1)</f>
        <v/>
      </c>
      <c r="O259" t="str">
        <f t="shared" si="44"/>
        <v/>
      </c>
      <c r="P259" t="str">
        <f t="shared" si="45"/>
        <v/>
      </c>
      <c r="Q259" t="str">
        <f t="shared" si="46"/>
        <v/>
      </c>
      <c r="R259" t="str">
        <f t="shared" si="47"/>
        <v/>
      </c>
      <c r="S259" t="str">
        <f t="shared" si="48"/>
        <v/>
      </c>
      <c r="AC259" t="s">
        <v>2985</v>
      </c>
      <c r="AD259" t="s">
        <v>2986</v>
      </c>
      <c r="AE259" t="s">
        <v>2895</v>
      </c>
      <c r="AF259" t="s">
        <v>2896</v>
      </c>
      <c r="AG259" t="s">
        <v>2917</v>
      </c>
      <c r="AH259" t="s">
        <v>2925</v>
      </c>
    </row>
    <row r="260" spans="1:34">
      <c r="A260" s="38" t="str">
        <f>IF(C260="","",VLOOKUP('OPĆI DIO'!$C$1,'OPĆI DIO'!$N$4:$W$137,10,FALSE))</f>
        <v/>
      </c>
      <c r="B260" s="38" t="str">
        <f>IF(C260="","",VLOOKUP('OPĆI DIO'!$C$1,'OPĆI DIO'!$N$4:$W$137,9,FALSE))</f>
        <v/>
      </c>
      <c r="C260" s="43"/>
      <c r="D260" s="38" t="str">
        <f t="shared" si="43"/>
        <v/>
      </c>
      <c r="E260" s="43"/>
      <c r="F260" s="38" t="str">
        <f t="shared" si="49"/>
        <v/>
      </c>
      <c r="G260" s="74"/>
      <c r="H260" s="38" t="str">
        <f t="shared" si="50"/>
        <v/>
      </c>
      <c r="I260" s="38" t="str">
        <f t="shared" si="51"/>
        <v/>
      </c>
      <c r="J260" s="73"/>
      <c r="K260" s="73"/>
      <c r="L260" s="73"/>
      <c r="M260" s="255"/>
      <c r="N260" t="str">
        <f>IF(C260="","",'OPĆI DIO'!$C$1)</f>
        <v/>
      </c>
      <c r="O260" t="str">
        <f t="shared" si="44"/>
        <v/>
      </c>
      <c r="P260" t="str">
        <f t="shared" si="45"/>
        <v/>
      </c>
      <c r="Q260" t="str">
        <f t="shared" si="46"/>
        <v/>
      </c>
      <c r="R260" t="str">
        <f t="shared" si="47"/>
        <v/>
      </c>
      <c r="S260" t="str">
        <f t="shared" si="48"/>
        <v/>
      </c>
      <c r="AC260" t="s">
        <v>816</v>
      </c>
      <c r="AD260" t="s">
        <v>2987</v>
      </c>
      <c r="AE260" t="s">
        <v>2895</v>
      </c>
      <c r="AF260" t="s">
        <v>2896</v>
      </c>
      <c r="AG260" t="s">
        <v>2917</v>
      </c>
      <c r="AH260" t="s">
        <v>2925</v>
      </c>
    </row>
    <row r="261" spans="1:34">
      <c r="A261" s="38" t="str">
        <f>IF(C261="","",VLOOKUP('OPĆI DIO'!$C$1,'OPĆI DIO'!$N$4:$W$137,10,FALSE))</f>
        <v/>
      </c>
      <c r="B261" s="38" t="str">
        <f>IF(C261="","",VLOOKUP('OPĆI DIO'!$C$1,'OPĆI DIO'!$N$4:$W$137,9,FALSE))</f>
        <v/>
      </c>
      <c r="C261" s="43"/>
      <c r="D261" s="38" t="str">
        <f t="shared" si="43"/>
        <v/>
      </c>
      <c r="E261" s="43"/>
      <c r="F261" s="38" t="str">
        <f t="shared" si="49"/>
        <v/>
      </c>
      <c r="G261" s="74"/>
      <c r="H261" s="38" t="str">
        <f t="shared" si="50"/>
        <v/>
      </c>
      <c r="I261" s="38" t="str">
        <f t="shared" si="51"/>
        <v/>
      </c>
      <c r="J261" s="73"/>
      <c r="K261" s="73"/>
      <c r="L261" s="73"/>
      <c r="M261" s="255"/>
      <c r="N261" t="str">
        <f>IF(C261="","",'OPĆI DIO'!$C$1)</f>
        <v/>
      </c>
      <c r="O261" t="str">
        <f t="shared" si="44"/>
        <v/>
      </c>
      <c r="P261" t="str">
        <f t="shared" si="45"/>
        <v/>
      </c>
      <c r="Q261" t="str">
        <f t="shared" si="46"/>
        <v/>
      </c>
      <c r="R261" t="str">
        <f t="shared" si="47"/>
        <v/>
      </c>
      <c r="S261" t="str">
        <f t="shared" si="48"/>
        <v/>
      </c>
      <c r="AC261" t="s">
        <v>2988</v>
      </c>
      <c r="AD261" t="s">
        <v>2958</v>
      </c>
      <c r="AE261" t="s">
        <v>2895</v>
      </c>
      <c r="AF261" t="s">
        <v>2896</v>
      </c>
      <c r="AG261" t="s">
        <v>2917</v>
      </c>
      <c r="AH261" t="s">
        <v>2925</v>
      </c>
    </row>
    <row r="262" spans="1:34">
      <c r="A262" s="38" t="str">
        <f>IF(C262="","",VLOOKUP('OPĆI DIO'!$C$1,'OPĆI DIO'!$N$4:$W$137,10,FALSE))</f>
        <v/>
      </c>
      <c r="B262" s="38" t="str">
        <f>IF(C262="","",VLOOKUP('OPĆI DIO'!$C$1,'OPĆI DIO'!$N$4:$W$137,9,FALSE))</f>
        <v/>
      </c>
      <c r="C262" s="43"/>
      <c r="D262" s="38" t="str">
        <f t="shared" ref="D262:D325" si="52">IFERROR(VLOOKUP(C262,$T$6:$U$23,2,FALSE),"")</f>
        <v/>
      </c>
      <c r="E262" s="43"/>
      <c r="F262" s="38" t="str">
        <f t="shared" si="49"/>
        <v/>
      </c>
      <c r="G262" s="74"/>
      <c r="H262" s="38" t="str">
        <f t="shared" si="50"/>
        <v/>
      </c>
      <c r="I262" s="38" t="str">
        <f t="shared" si="51"/>
        <v/>
      </c>
      <c r="J262" s="73"/>
      <c r="K262" s="73"/>
      <c r="L262" s="73"/>
      <c r="M262" s="255"/>
      <c r="N262" t="str">
        <f>IF(C262="","",'OPĆI DIO'!$C$1)</f>
        <v/>
      </c>
      <c r="O262" t="str">
        <f t="shared" ref="O262:O325" si="53">LEFT(E262,3)</f>
        <v/>
      </c>
      <c r="P262" t="str">
        <f t="shared" ref="P262:P325" si="54">LEFT(E262,2)</f>
        <v/>
      </c>
      <c r="Q262" t="str">
        <f t="shared" ref="Q262:Q325" si="55">LEFT(C262,3)</f>
        <v/>
      </c>
      <c r="R262" t="str">
        <f t="shared" ref="R262:R325" si="56">IF(S262="5",0,MID(I262,2,2))</f>
        <v/>
      </c>
      <c r="S262" t="str">
        <f t="shared" ref="S262:S325" si="57">LEFT(E262,1)</f>
        <v/>
      </c>
      <c r="AC262" t="s">
        <v>817</v>
      </c>
      <c r="AD262" t="s">
        <v>818</v>
      </c>
      <c r="AE262" t="s">
        <v>2895</v>
      </c>
      <c r="AF262" t="s">
        <v>2896</v>
      </c>
      <c r="AG262" t="s">
        <v>2917</v>
      </c>
      <c r="AH262" t="s">
        <v>2925</v>
      </c>
    </row>
    <row r="263" spans="1:34">
      <c r="A263" s="38" t="str">
        <f>IF(C263="","",VLOOKUP('OPĆI DIO'!$C$1,'OPĆI DIO'!$N$4:$W$137,10,FALSE))</f>
        <v/>
      </c>
      <c r="B263" s="38" t="str">
        <f>IF(C263="","",VLOOKUP('OPĆI DIO'!$C$1,'OPĆI DIO'!$N$4:$W$137,9,FALSE))</f>
        <v/>
      </c>
      <c r="C263" s="43"/>
      <c r="D263" s="38" t="str">
        <f t="shared" si="52"/>
        <v/>
      </c>
      <c r="E263" s="43"/>
      <c r="F263" s="38" t="str">
        <f t="shared" si="49"/>
        <v/>
      </c>
      <c r="G263" s="74"/>
      <c r="H263" s="38" t="str">
        <f t="shared" si="50"/>
        <v/>
      </c>
      <c r="I263" s="38" t="str">
        <f t="shared" si="51"/>
        <v/>
      </c>
      <c r="J263" s="73"/>
      <c r="K263" s="73"/>
      <c r="L263" s="73"/>
      <c r="M263" s="255"/>
      <c r="N263" t="str">
        <f>IF(C263="","",'OPĆI DIO'!$C$1)</f>
        <v/>
      </c>
      <c r="O263" t="str">
        <f t="shared" si="53"/>
        <v/>
      </c>
      <c r="P263" t="str">
        <f t="shared" si="54"/>
        <v/>
      </c>
      <c r="Q263" t="str">
        <f t="shared" si="55"/>
        <v/>
      </c>
      <c r="R263" t="str">
        <f t="shared" si="56"/>
        <v/>
      </c>
      <c r="S263" t="str">
        <f t="shared" si="57"/>
        <v/>
      </c>
      <c r="AC263" t="s">
        <v>819</v>
      </c>
      <c r="AD263" t="s">
        <v>2989</v>
      </c>
      <c r="AE263" t="s">
        <v>2895</v>
      </c>
      <c r="AF263" t="s">
        <v>2896</v>
      </c>
      <c r="AG263" t="s">
        <v>2917</v>
      </c>
      <c r="AH263" t="s">
        <v>2925</v>
      </c>
    </row>
    <row r="264" spans="1:34">
      <c r="A264" s="38" t="str">
        <f>IF(C264="","",VLOOKUP('OPĆI DIO'!$C$1,'OPĆI DIO'!$N$4:$W$137,10,FALSE))</f>
        <v/>
      </c>
      <c r="B264" s="38" t="str">
        <f>IF(C264="","",VLOOKUP('OPĆI DIO'!$C$1,'OPĆI DIO'!$N$4:$W$137,9,FALSE))</f>
        <v/>
      </c>
      <c r="C264" s="43"/>
      <c r="D264" s="38" t="str">
        <f t="shared" si="52"/>
        <v/>
      </c>
      <c r="E264" s="43"/>
      <c r="F264" s="38" t="str">
        <f t="shared" si="49"/>
        <v/>
      </c>
      <c r="G264" s="74"/>
      <c r="H264" s="38" t="str">
        <f t="shared" si="50"/>
        <v/>
      </c>
      <c r="I264" s="38" t="str">
        <f t="shared" si="51"/>
        <v/>
      </c>
      <c r="J264" s="73"/>
      <c r="K264" s="73"/>
      <c r="L264" s="73"/>
      <c r="M264" s="255"/>
      <c r="N264" t="str">
        <f>IF(C264="","",'OPĆI DIO'!$C$1)</f>
        <v/>
      </c>
      <c r="O264" t="str">
        <f t="shared" si="53"/>
        <v/>
      </c>
      <c r="P264" t="str">
        <f t="shared" si="54"/>
        <v/>
      </c>
      <c r="Q264" t="str">
        <f t="shared" si="55"/>
        <v/>
      </c>
      <c r="R264" t="str">
        <f t="shared" si="56"/>
        <v/>
      </c>
      <c r="S264" t="str">
        <f t="shared" si="57"/>
        <v/>
      </c>
      <c r="AC264" t="s">
        <v>820</v>
      </c>
      <c r="AD264" t="s">
        <v>821</v>
      </c>
      <c r="AE264" t="s">
        <v>2895</v>
      </c>
      <c r="AF264" t="s">
        <v>2896</v>
      </c>
      <c r="AG264" t="s">
        <v>2917</v>
      </c>
      <c r="AH264" t="s">
        <v>2925</v>
      </c>
    </row>
    <row r="265" spans="1:34">
      <c r="A265" s="38" t="str">
        <f>IF(C265="","",VLOOKUP('OPĆI DIO'!$C$1,'OPĆI DIO'!$N$4:$W$137,10,FALSE))</f>
        <v/>
      </c>
      <c r="B265" s="38" t="str">
        <f>IF(C265="","",VLOOKUP('OPĆI DIO'!$C$1,'OPĆI DIO'!$N$4:$W$137,9,FALSE))</f>
        <v/>
      </c>
      <c r="C265" s="43"/>
      <c r="D265" s="38" t="str">
        <f t="shared" si="52"/>
        <v/>
      </c>
      <c r="E265" s="43"/>
      <c r="F265" s="38" t="str">
        <f t="shared" si="49"/>
        <v/>
      </c>
      <c r="G265" s="74"/>
      <c r="H265" s="38" t="str">
        <f t="shared" si="50"/>
        <v/>
      </c>
      <c r="I265" s="38" t="str">
        <f t="shared" si="51"/>
        <v/>
      </c>
      <c r="J265" s="73"/>
      <c r="K265" s="73"/>
      <c r="L265" s="73"/>
      <c r="M265" s="255"/>
      <c r="N265" t="str">
        <f>IF(C265="","",'OPĆI DIO'!$C$1)</f>
        <v/>
      </c>
      <c r="O265" t="str">
        <f t="shared" si="53"/>
        <v/>
      </c>
      <c r="P265" t="str">
        <f t="shared" si="54"/>
        <v/>
      </c>
      <c r="Q265" t="str">
        <f t="shared" si="55"/>
        <v/>
      </c>
      <c r="R265" t="str">
        <f t="shared" si="56"/>
        <v/>
      </c>
      <c r="S265" t="str">
        <f t="shared" si="57"/>
        <v/>
      </c>
      <c r="AC265" t="s">
        <v>822</v>
      </c>
      <c r="AD265" t="s">
        <v>823</v>
      </c>
      <c r="AE265" t="s">
        <v>2895</v>
      </c>
      <c r="AF265" t="s">
        <v>2896</v>
      </c>
      <c r="AG265" t="s">
        <v>2917</v>
      </c>
      <c r="AH265" t="s">
        <v>2925</v>
      </c>
    </row>
    <row r="266" spans="1:34">
      <c r="A266" s="38" t="str">
        <f>IF(C266="","",VLOOKUP('OPĆI DIO'!$C$1,'OPĆI DIO'!$N$4:$W$137,10,FALSE))</f>
        <v/>
      </c>
      <c r="B266" s="38" t="str">
        <f>IF(C266="","",VLOOKUP('OPĆI DIO'!$C$1,'OPĆI DIO'!$N$4:$W$137,9,FALSE))</f>
        <v/>
      </c>
      <c r="C266" s="43"/>
      <c r="D266" s="38" t="str">
        <f t="shared" si="52"/>
        <v/>
      </c>
      <c r="E266" s="43"/>
      <c r="F266" s="38" t="str">
        <f t="shared" si="49"/>
        <v/>
      </c>
      <c r="G266" s="74"/>
      <c r="H266" s="38" t="str">
        <f t="shared" si="50"/>
        <v/>
      </c>
      <c r="I266" s="38" t="str">
        <f t="shared" si="51"/>
        <v/>
      </c>
      <c r="J266" s="73"/>
      <c r="K266" s="73"/>
      <c r="L266" s="73"/>
      <c r="M266" s="255"/>
      <c r="N266" t="str">
        <f>IF(C266="","",'OPĆI DIO'!$C$1)</f>
        <v/>
      </c>
      <c r="O266" t="str">
        <f t="shared" si="53"/>
        <v/>
      </c>
      <c r="P266" t="str">
        <f t="shared" si="54"/>
        <v/>
      </c>
      <c r="Q266" t="str">
        <f t="shared" si="55"/>
        <v/>
      </c>
      <c r="R266" t="str">
        <f t="shared" si="56"/>
        <v/>
      </c>
      <c r="S266" t="str">
        <f t="shared" si="57"/>
        <v/>
      </c>
      <c r="AC266" t="s">
        <v>4439</v>
      </c>
      <c r="AD266" t="s">
        <v>4440</v>
      </c>
      <c r="AE266" t="s">
        <v>2895</v>
      </c>
      <c r="AF266" t="s">
        <v>2896</v>
      </c>
      <c r="AG266" t="s">
        <v>2917</v>
      </c>
      <c r="AH266" t="s">
        <v>2925</v>
      </c>
    </row>
    <row r="267" spans="1:34">
      <c r="A267" s="38" t="str">
        <f>IF(C267="","",VLOOKUP('OPĆI DIO'!$C$1,'OPĆI DIO'!$N$4:$W$137,10,FALSE))</f>
        <v/>
      </c>
      <c r="B267" s="38" t="str">
        <f>IF(C267="","",VLOOKUP('OPĆI DIO'!$C$1,'OPĆI DIO'!$N$4:$W$137,9,FALSE))</f>
        <v/>
      </c>
      <c r="C267" s="43"/>
      <c r="D267" s="38" t="str">
        <f t="shared" si="52"/>
        <v/>
      </c>
      <c r="E267" s="43"/>
      <c r="F267" s="38" t="str">
        <f t="shared" si="49"/>
        <v/>
      </c>
      <c r="G267" s="74"/>
      <c r="H267" s="38" t="str">
        <f t="shared" si="50"/>
        <v/>
      </c>
      <c r="I267" s="38" t="str">
        <f t="shared" si="51"/>
        <v/>
      </c>
      <c r="J267" s="73"/>
      <c r="K267" s="73"/>
      <c r="L267" s="73"/>
      <c r="M267" s="255"/>
      <c r="N267" t="str">
        <f>IF(C267="","",'OPĆI DIO'!$C$1)</f>
        <v/>
      </c>
      <c r="O267" t="str">
        <f t="shared" si="53"/>
        <v/>
      </c>
      <c r="P267" t="str">
        <f t="shared" si="54"/>
        <v/>
      </c>
      <c r="Q267" t="str">
        <f t="shared" si="55"/>
        <v/>
      </c>
      <c r="R267" t="str">
        <f t="shared" si="56"/>
        <v/>
      </c>
      <c r="S267" t="str">
        <f t="shared" si="57"/>
        <v/>
      </c>
      <c r="AC267" t="s">
        <v>1137</v>
      </c>
      <c r="AD267" t="s">
        <v>670</v>
      </c>
      <c r="AE267" t="s">
        <v>2895</v>
      </c>
      <c r="AF267" t="s">
        <v>2896</v>
      </c>
      <c r="AG267" t="s">
        <v>2917</v>
      </c>
      <c r="AH267" t="s">
        <v>2925</v>
      </c>
    </row>
    <row r="268" spans="1:34">
      <c r="A268" s="38" t="str">
        <f>IF(C268="","",VLOOKUP('OPĆI DIO'!$C$1,'OPĆI DIO'!$N$4:$W$137,10,FALSE))</f>
        <v/>
      </c>
      <c r="B268" s="38" t="str">
        <f>IF(C268="","",VLOOKUP('OPĆI DIO'!$C$1,'OPĆI DIO'!$N$4:$W$137,9,FALSE))</f>
        <v/>
      </c>
      <c r="C268" s="43"/>
      <c r="D268" s="38" t="str">
        <f t="shared" si="52"/>
        <v/>
      </c>
      <c r="E268" s="43"/>
      <c r="F268" s="38" t="str">
        <f t="shared" si="49"/>
        <v/>
      </c>
      <c r="G268" s="74"/>
      <c r="H268" s="38" t="str">
        <f t="shared" si="50"/>
        <v/>
      </c>
      <c r="I268" s="38" t="str">
        <f t="shared" si="51"/>
        <v/>
      </c>
      <c r="J268" s="73"/>
      <c r="K268" s="73"/>
      <c r="L268" s="73"/>
      <c r="M268" s="255"/>
      <c r="N268" t="str">
        <f>IF(C268="","",'OPĆI DIO'!$C$1)</f>
        <v/>
      </c>
      <c r="O268" t="str">
        <f t="shared" si="53"/>
        <v/>
      </c>
      <c r="P268" t="str">
        <f t="shared" si="54"/>
        <v/>
      </c>
      <c r="Q268" t="str">
        <f t="shared" si="55"/>
        <v/>
      </c>
      <c r="R268" t="str">
        <f t="shared" si="56"/>
        <v/>
      </c>
      <c r="S268" t="str">
        <f t="shared" si="57"/>
        <v/>
      </c>
      <c r="AC268" t="s">
        <v>826</v>
      </c>
      <c r="AD268" t="s">
        <v>827</v>
      </c>
      <c r="AE268" t="s">
        <v>2899</v>
      </c>
      <c r="AF268" t="s">
        <v>2900</v>
      </c>
      <c r="AG268" t="s">
        <v>2917</v>
      </c>
      <c r="AH268" t="s">
        <v>2925</v>
      </c>
    </row>
    <row r="269" spans="1:34">
      <c r="A269" s="38" t="str">
        <f>IF(C269="","",VLOOKUP('OPĆI DIO'!$C$1,'OPĆI DIO'!$N$4:$W$137,10,FALSE))</f>
        <v/>
      </c>
      <c r="B269" s="38" t="str">
        <f>IF(C269="","",VLOOKUP('OPĆI DIO'!$C$1,'OPĆI DIO'!$N$4:$W$137,9,FALSE))</f>
        <v/>
      </c>
      <c r="C269" s="43"/>
      <c r="D269" s="38" t="str">
        <f t="shared" si="52"/>
        <v/>
      </c>
      <c r="E269" s="43"/>
      <c r="F269" s="38" t="str">
        <f t="shared" si="49"/>
        <v/>
      </c>
      <c r="G269" s="74"/>
      <c r="H269" s="38" t="str">
        <f t="shared" si="50"/>
        <v/>
      </c>
      <c r="I269" s="38" t="str">
        <f t="shared" si="51"/>
        <v/>
      </c>
      <c r="J269" s="73"/>
      <c r="K269" s="73"/>
      <c r="L269" s="73"/>
      <c r="M269" s="255"/>
      <c r="N269" t="str">
        <f>IF(C269="","",'OPĆI DIO'!$C$1)</f>
        <v/>
      </c>
      <c r="O269" t="str">
        <f t="shared" si="53"/>
        <v/>
      </c>
      <c r="P269" t="str">
        <f t="shared" si="54"/>
        <v/>
      </c>
      <c r="Q269" t="str">
        <f t="shared" si="55"/>
        <v/>
      </c>
      <c r="R269" t="str">
        <f t="shared" si="56"/>
        <v/>
      </c>
      <c r="S269" t="str">
        <f t="shared" si="57"/>
        <v/>
      </c>
      <c r="AC269" t="s">
        <v>829</v>
      </c>
      <c r="AD269" t="s">
        <v>4441</v>
      </c>
      <c r="AE269" t="s">
        <v>2899</v>
      </c>
      <c r="AF269" t="s">
        <v>2900</v>
      </c>
      <c r="AG269" t="s">
        <v>2917</v>
      </c>
      <c r="AH269" t="s">
        <v>2925</v>
      </c>
    </row>
    <row r="270" spans="1:34">
      <c r="A270" s="38" t="str">
        <f>IF(C270="","",VLOOKUP('OPĆI DIO'!$C$1,'OPĆI DIO'!$N$4:$W$137,10,FALSE))</f>
        <v/>
      </c>
      <c r="B270" s="38" t="str">
        <f>IF(C270="","",VLOOKUP('OPĆI DIO'!$C$1,'OPĆI DIO'!$N$4:$W$137,9,FALSE))</f>
        <v/>
      </c>
      <c r="C270" s="43"/>
      <c r="D270" s="38" t="str">
        <f t="shared" si="52"/>
        <v/>
      </c>
      <c r="E270" s="43"/>
      <c r="F270" s="38" t="str">
        <f t="shared" si="49"/>
        <v/>
      </c>
      <c r="G270" s="74"/>
      <c r="H270" s="38" t="str">
        <f t="shared" si="50"/>
        <v/>
      </c>
      <c r="I270" s="38" t="str">
        <f t="shared" si="51"/>
        <v/>
      </c>
      <c r="J270" s="73"/>
      <c r="K270" s="73"/>
      <c r="L270" s="73"/>
      <c r="M270" s="255"/>
      <c r="N270" t="str">
        <f>IF(C270="","",'OPĆI DIO'!$C$1)</f>
        <v/>
      </c>
      <c r="O270" t="str">
        <f t="shared" si="53"/>
        <v/>
      </c>
      <c r="P270" t="str">
        <f t="shared" si="54"/>
        <v/>
      </c>
      <c r="Q270" t="str">
        <f t="shared" si="55"/>
        <v/>
      </c>
      <c r="R270" t="str">
        <f t="shared" si="56"/>
        <v/>
      </c>
      <c r="S270" t="str">
        <f t="shared" si="57"/>
        <v/>
      </c>
      <c r="AC270" t="s">
        <v>830</v>
      </c>
      <c r="AD270" t="s">
        <v>831</v>
      </c>
      <c r="AE270" t="s">
        <v>2899</v>
      </c>
      <c r="AF270" t="s">
        <v>2900</v>
      </c>
      <c r="AG270" t="s">
        <v>2917</v>
      </c>
      <c r="AH270" t="s">
        <v>2927</v>
      </c>
    </row>
    <row r="271" spans="1:34">
      <c r="A271" s="38" t="str">
        <f>IF(C271="","",VLOOKUP('OPĆI DIO'!$C$1,'OPĆI DIO'!$N$4:$W$137,10,FALSE))</f>
        <v/>
      </c>
      <c r="B271" s="38" t="str">
        <f>IF(C271="","",VLOOKUP('OPĆI DIO'!$C$1,'OPĆI DIO'!$N$4:$W$137,9,FALSE))</f>
        <v/>
      </c>
      <c r="C271" s="43"/>
      <c r="D271" s="38" t="str">
        <f t="shared" si="52"/>
        <v/>
      </c>
      <c r="E271" s="43"/>
      <c r="F271" s="38" t="str">
        <f t="shared" si="49"/>
        <v/>
      </c>
      <c r="G271" s="74"/>
      <c r="H271" s="38" t="str">
        <f t="shared" si="50"/>
        <v/>
      </c>
      <c r="I271" s="38" t="str">
        <f t="shared" si="51"/>
        <v/>
      </c>
      <c r="J271" s="73"/>
      <c r="K271" s="73"/>
      <c r="L271" s="73"/>
      <c r="M271" s="255"/>
      <c r="N271" t="str">
        <f>IF(C271="","",'OPĆI DIO'!$C$1)</f>
        <v/>
      </c>
      <c r="O271" t="str">
        <f t="shared" si="53"/>
        <v/>
      </c>
      <c r="P271" t="str">
        <f t="shared" si="54"/>
        <v/>
      </c>
      <c r="Q271" t="str">
        <f t="shared" si="55"/>
        <v/>
      </c>
      <c r="R271" t="str">
        <f t="shared" si="56"/>
        <v/>
      </c>
      <c r="S271" t="str">
        <f t="shared" si="57"/>
        <v/>
      </c>
      <c r="AC271" t="s">
        <v>832</v>
      </c>
      <c r="AD271" t="s">
        <v>833</v>
      </c>
      <c r="AE271" t="s">
        <v>2899</v>
      </c>
      <c r="AF271" t="s">
        <v>2900</v>
      </c>
      <c r="AG271" t="s">
        <v>2917</v>
      </c>
      <c r="AH271" t="s">
        <v>2927</v>
      </c>
    </row>
    <row r="272" spans="1:34">
      <c r="A272" s="38" t="str">
        <f>IF(C272="","",VLOOKUP('OPĆI DIO'!$C$1,'OPĆI DIO'!$N$4:$W$137,10,FALSE))</f>
        <v/>
      </c>
      <c r="B272" s="38" t="str">
        <f>IF(C272="","",VLOOKUP('OPĆI DIO'!$C$1,'OPĆI DIO'!$N$4:$W$137,9,FALSE))</f>
        <v/>
      </c>
      <c r="C272" s="43"/>
      <c r="D272" s="38" t="str">
        <f t="shared" si="52"/>
        <v/>
      </c>
      <c r="E272" s="43"/>
      <c r="F272" s="38" t="str">
        <f t="shared" si="49"/>
        <v/>
      </c>
      <c r="G272" s="74"/>
      <c r="H272" s="38" t="str">
        <f t="shared" si="50"/>
        <v/>
      </c>
      <c r="I272" s="38" t="str">
        <f t="shared" si="51"/>
        <v/>
      </c>
      <c r="J272" s="73"/>
      <c r="K272" s="73"/>
      <c r="L272" s="73"/>
      <c r="M272" s="255"/>
      <c r="N272" t="str">
        <f>IF(C272="","",'OPĆI DIO'!$C$1)</f>
        <v/>
      </c>
      <c r="O272" t="str">
        <f t="shared" si="53"/>
        <v/>
      </c>
      <c r="P272" t="str">
        <f t="shared" si="54"/>
        <v/>
      </c>
      <c r="Q272" t="str">
        <f t="shared" si="55"/>
        <v/>
      </c>
      <c r="R272" t="str">
        <f t="shared" si="56"/>
        <v/>
      </c>
      <c r="S272" t="str">
        <f t="shared" si="57"/>
        <v/>
      </c>
      <c r="AC272" t="s">
        <v>834</v>
      </c>
      <c r="AD272" t="s">
        <v>835</v>
      </c>
      <c r="AE272" t="s">
        <v>2899</v>
      </c>
      <c r="AF272" t="s">
        <v>2900</v>
      </c>
      <c r="AG272" t="s">
        <v>2917</v>
      </c>
      <c r="AH272" t="s">
        <v>2927</v>
      </c>
    </row>
    <row r="273" spans="1:34">
      <c r="A273" s="38" t="str">
        <f>IF(C273="","",VLOOKUP('OPĆI DIO'!$C$1,'OPĆI DIO'!$N$4:$W$137,10,FALSE))</f>
        <v/>
      </c>
      <c r="B273" s="38" t="str">
        <f>IF(C273="","",VLOOKUP('OPĆI DIO'!$C$1,'OPĆI DIO'!$N$4:$W$137,9,FALSE))</f>
        <v/>
      </c>
      <c r="C273" s="43"/>
      <c r="D273" s="38" t="str">
        <f t="shared" si="52"/>
        <v/>
      </c>
      <c r="E273" s="43"/>
      <c r="F273" s="38" t="str">
        <f t="shared" si="49"/>
        <v/>
      </c>
      <c r="G273" s="74"/>
      <c r="H273" s="38" t="str">
        <f t="shared" si="50"/>
        <v/>
      </c>
      <c r="I273" s="38" t="str">
        <f t="shared" si="51"/>
        <v/>
      </c>
      <c r="J273" s="73"/>
      <c r="K273" s="73"/>
      <c r="L273" s="73"/>
      <c r="M273" s="255"/>
      <c r="N273" t="str">
        <f>IF(C273="","",'OPĆI DIO'!$C$1)</f>
        <v/>
      </c>
      <c r="O273" t="str">
        <f t="shared" si="53"/>
        <v/>
      </c>
      <c r="P273" t="str">
        <f t="shared" si="54"/>
        <v/>
      </c>
      <c r="Q273" t="str">
        <f t="shared" si="55"/>
        <v/>
      </c>
      <c r="R273" t="str">
        <f t="shared" si="56"/>
        <v/>
      </c>
      <c r="S273" t="str">
        <f t="shared" si="57"/>
        <v/>
      </c>
      <c r="AC273" t="s">
        <v>836</v>
      </c>
      <c r="AD273" t="s">
        <v>837</v>
      </c>
      <c r="AE273" t="s">
        <v>2899</v>
      </c>
      <c r="AF273" t="s">
        <v>2900</v>
      </c>
      <c r="AG273" t="s">
        <v>2917</v>
      </c>
      <c r="AH273" t="s">
        <v>2927</v>
      </c>
    </row>
    <row r="274" spans="1:34">
      <c r="A274" s="38" t="str">
        <f>IF(C274="","",VLOOKUP('OPĆI DIO'!$C$1,'OPĆI DIO'!$N$4:$W$137,10,FALSE))</f>
        <v/>
      </c>
      <c r="B274" s="38" t="str">
        <f>IF(C274="","",VLOOKUP('OPĆI DIO'!$C$1,'OPĆI DIO'!$N$4:$W$137,9,FALSE))</f>
        <v/>
      </c>
      <c r="C274" s="43"/>
      <c r="D274" s="38" t="str">
        <f t="shared" si="52"/>
        <v/>
      </c>
      <c r="E274" s="43"/>
      <c r="F274" s="38" t="str">
        <f t="shared" si="49"/>
        <v/>
      </c>
      <c r="G274" s="74"/>
      <c r="H274" s="38" t="str">
        <f t="shared" si="50"/>
        <v/>
      </c>
      <c r="I274" s="38" t="str">
        <f t="shared" si="51"/>
        <v/>
      </c>
      <c r="J274" s="73"/>
      <c r="K274" s="73"/>
      <c r="L274" s="73"/>
      <c r="M274" s="255"/>
      <c r="N274" t="str">
        <f>IF(C274="","",'OPĆI DIO'!$C$1)</f>
        <v/>
      </c>
      <c r="O274" t="str">
        <f t="shared" si="53"/>
        <v/>
      </c>
      <c r="P274" t="str">
        <f t="shared" si="54"/>
        <v/>
      </c>
      <c r="Q274" t="str">
        <f t="shared" si="55"/>
        <v/>
      </c>
      <c r="R274" t="str">
        <f t="shared" si="56"/>
        <v/>
      </c>
      <c r="S274" t="str">
        <f t="shared" si="57"/>
        <v/>
      </c>
      <c r="AC274" t="s">
        <v>838</v>
      </c>
      <c r="AD274" t="s">
        <v>839</v>
      </c>
      <c r="AE274" t="s">
        <v>2899</v>
      </c>
      <c r="AF274" t="s">
        <v>2900</v>
      </c>
      <c r="AG274" t="s">
        <v>2917</v>
      </c>
      <c r="AH274" t="s">
        <v>2927</v>
      </c>
    </row>
    <row r="275" spans="1:34">
      <c r="A275" s="38" t="str">
        <f>IF(C275="","",VLOOKUP('OPĆI DIO'!$C$1,'OPĆI DIO'!$N$4:$W$137,10,FALSE))</f>
        <v/>
      </c>
      <c r="B275" s="38" t="str">
        <f>IF(C275="","",VLOOKUP('OPĆI DIO'!$C$1,'OPĆI DIO'!$N$4:$W$137,9,FALSE))</f>
        <v/>
      </c>
      <c r="C275" s="43"/>
      <c r="D275" s="38" t="str">
        <f t="shared" si="52"/>
        <v/>
      </c>
      <c r="E275" s="43"/>
      <c r="F275" s="38" t="str">
        <f t="shared" si="49"/>
        <v/>
      </c>
      <c r="G275" s="74"/>
      <c r="H275" s="38" t="str">
        <f t="shared" si="50"/>
        <v/>
      </c>
      <c r="I275" s="38" t="str">
        <f t="shared" si="51"/>
        <v/>
      </c>
      <c r="J275" s="73"/>
      <c r="K275" s="73"/>
      <c r="L275" s="73"/>
      <c r="M275" s="255"/>
      <c r="N275" t="str">
        <f>IF(C275="","",'OPĆI DIO'!$C$1)</f>
        <v/>
      </c>
      <c r="O275" t="str">
        <f t="shared" si="53"/>
        <v/>
      </c>
      <c r="P275" t="str">
        <f t="shared" si="54"/>
        <v/>
      </c>
      <c r="Q275" t="str">
        <f t="shared" si="55"/>
        <v/>
      </c>
      <c r="R275" t="str">
        <f t="shared" si="56"/>
        <v/>
      </c>
      <c r="S275" t="str">
        <f t="shared" si="57"/>
        <v/>
      </c>
      <c r="AC275" t="s">
        <v>840</v>
      </c>
      <c r="AD275" t="s">
        <v>841</v>
      </c>
      <c r="AE275" t="s">
        <v>2899</v>
      </c>
      <c r="AF275" t="s">
        <v>2900</v>
      </c>
      <c r="AG275" t="s">
        <v>2917</v>
      </c>
      <c r="AH275" t="s">
        <v>2927</v>
      </c>
    </row>
    <row r="276" spans="1:34">
      <c r="A276" s="38" t="str">
        <f>IF(C276="","",VLOOKUP('OPĆI DIO'!$C$1,'OPĆI DIO'!$N$4:$W$137,10,FALSE))</f>
        <v/>
      </c>
      <c r="B276" s="38" t="str">
        <f>IF(C276="","",VLOOKUP('OPĆI DIO'!$C$1,'OPĆI DIO'!$N$4:$W$137,9,FALSE))</f>
        <v/>
      </c>
      <c r="C276" s="43"/>
      <c r="D276" s="38" t="str">
        <f t="shared" si="52"/>
        <v/>
      </c>
      <c r="E276" s="43"/>
      <c r="F276" s="38" t="str">
        <f t="shared" si="49"/>
        <v/>
      </c>
      <c r="G276" s="74"/>
      <c r="H276" s="38" t="str">
        <f t="shared" si="50"/>
        <v/>
      </c>
      <c r="I276" s="38" t="str">
        <f t="shared" si="51"/>
        <v/>
      </c>
      <c r="J276" s="73"/>
      <c r="K276" s="73"/>
      <c r="L276" s="73"/>
      <c r="M276" s="255"/>
      <c r="N276" t="str">
        <f>IF(C276="","",'OPĆI DIO'!$C$1)</f>
        <v/>
      </c>
      <c r="O276" t="str">
        <f t="shared" si="53"/>
        <v/>
      </c>
      <c r="P276" t="str">
        <f t="shared" si="54"/>
        <v/>
      </c>
      <c r="Q276" t="str">
        <f t="shared" si="55"/>
        <v/>
      </c>
      <c r="R276" t="str">
        <f t="shared" si="56"/>
        <v/>
      </c>
      <c r="S276" t="str">
        <f t="shared" si="57"/>
        <v/>
      </c>
      <c r="AC276" t="s">
        <v>842</v>
      </c>
      <c r="AD276" t="s">
        <v>843</v>
      </c>
      <c r="AE276" t="s">
        <v>2899</v>
      </c>
      <c r="AF276" t="s">
        <v>2900</v>
      </c>
      <c r="AG276" t="s">
        <v>2917</v>
      </c>
      <c r="AH276" t="s">
        <v>2927</v>
      </c>
    </row>
    <row r="277" spans="1:34">
      <c r="A277" s="38" t="str">
        <f>IF(C277="","",VLOOKUP('OPĆI DIO'!$C$1,'OPĆI DIO'!$N$4:$W$137,10,FALSE))</f>
        <v/>
      </c>
      <c r="B277" s="38" t="str">
        <f>IF(C277="","",VLOOKUP('OPĆI DIO'!$C$1,'OPĆI DIO'!$N$4:$W$137,9,FALSE))</f>
        <v/>
      </c>
      <c r="C277" s="43"/>
      <c r="D277" s="38" t="str">
        <f t="shared" si="52"/>
        <v/>
      </c>
      <c r="E277" s="43"/>
      <c r="F277" s="38" t="str">
        <f t="shared" si="49"/>
        <v/>
      </c>
      <c r="G277" s="74"/>
      <c r="H277" s="38" t="str">
        <f t="shared" si="50"/>
        <v/>
      </c>
      <c r="I277" s="38" t="str">
        <f t="shared" si="51"/>
        <v/>
      </c>
      <c r="J277" s="73"/>
      <c r="K277" s="73"/>
      <c r="L277" s="73"/>
      <c r="M277" s="255"/>
      <c r="N277" t="str">
        <f>IF(C277="","",'OPĆI DIO'!$C$1)</f>
        <v/>
      </c>
      <c r="O277" t="str">
        <f t="shared" si="53"/>
        <v/>
      </c>
      <c r="P277" t="str">
        <f t="shared" si="54"/>
        <v/>
      </c>
      <c r="Q277" t="str">
        <f t="shared" si="55"/>
        <v/>
      </c>
      <c r="R277" t="str">
        <f t="shared" si="56"/>
        <v/>
      </c>
      <c r="S277" t="str">
        <f t="shared" si="57"/>
        <v/>
      </c>
      <c r="AC277" t="s">
        <v>844</v>
      </c>
      <c r="AD277" t="s">
        <v>845</v>
      </c>
      <c r="AE277" t="s">
        <v>2899</v>
      </c>
      <c r="AF277" t="s">
        <v>2900</v>
      </c>
      <c r="AG277" t="s">
        <v>2917</v>
      </c>
      <c r="AH277" t="s">
        <v>2927</v>
      </c>
    </row>
    <row r="278" spans="1:34">
      <c r="A278" s="38" t="str">
        <f>IF(C278="","",VLOOKUP('OPĆI DIO'!$C$1,'OPĆI DIO'!$N$4:$W$137,10,FALSE))</f>
        <v/>
      </c>
      <c r="B278" s="38" t="str">
        <f>IF(C278="","",VLOOKUP('OPĆI DIO'!$C$1,'OPĆI DIO'!$N$4:$W$137,9,FALSE))</f>
        <v/>
      </c>
      <c r="C278" s="43"/>
      <c r="D278" s="38" t="str">
        <f t="shared" si="52"/>
        <v/>
      </c>
      <c r="E278" s="43"/>
      <c r="F278" s="38" t="str">
        <f t="shared" si="49"/>
        <v/>
      </c>
      <c r="G278" s="74"/>
      <c r="H278" s="38" t="str">
        <f t="shared" si="50"/>
        <v/>
      </c>
      <c r="I278" s="38" t="str">
        <f t="shared" si="51"/>
        <v/>
      </c>
      <c r="J278" s="73"/>
      <c r="K278" s="73"/>
      <c r="L278" s="73"/>
      <c r="M278" s="255"/>
      <c r="N278" t="str">
        <f>IF(C278="","",'OPĆI DIO'!$C$1)</f>
        <v/>
      </c>
      <c r="O278" t="str">
        <f t="shared" si="53"/>
        <v/>
      </c>
      <c r="P278" t="str">
        <f t="shared" si="54"/>
        <v/>
      </c>
      <c r="Q278" t="str">
        <f t="shared" si="55"/>
        <v/>
      </c>
      <c r="R278" t="str">
        <f t="shared" si="56"/>
        <v/>
      </c>
      <c r="S278" t="str">
        <f t="shared" si="57"/>
        <v/>
      </c>
      <c r="AC278" t="s">
        <v>846</v>
      </c>
      <c r="AD278" t="s">
        <v>847</v>
      </c>
      <c r="AE278" t="s">
        <v>2899</v>
      </c>
      <c r="AF278" t="s">
        <v>2900</v>
      </c>
      <c r="AG278" t="s">
        <v>2917</v>
      </c>
      <c r="AH278" t="s">
        <v>2927</v>
      </c>
    </row>
    <row r="279" spans="1:34">
      <c r="A279" s="38" t="str">
        <f>IF(C279="","",VLOOKUP('OPĆI DIO'!$C$1,'OPĆI DIO'!$N$4:$W$137,10,FALSE))</f>
        <v/>
      </c>
      <c r="B279" s="38" t="str">
        <f>IF(C279="","",VLOOKUP('OPĆI DIO'!$C$1,'OPĆI DIO'!$N$4:$W$137,9,FALSE))</f>
        <v/>
      </c>
      <c r="C279" s="43"/>
      <c r="D279" s="38" t="str">
        <f t="shared" si="52"/>
        <v/>
      </c>
      <c r="E279" s="43"/>
      <c r="F279" s="38" t="str">
        <f t="shared" si="49"/>
        <v/>
      </c>
      <c r="G279" s="74"/>
      <c r="H279" s="38" t="str">
        <f t="shared" si="50"/>
        <v/>
      </c>
      <c r="I279" s="38" t="str">
        <f t="shared" si="51"/>
        <v/>
      </c>
      <c r="J279" s="73"/>
      <c r="K279" s="73"/>
      <c r="L279" s="73"/>
      <c r="M279" s="255"/>
      <c r="N279" t="str">
        <f>IF(C279="","",'OPĆI DIO'!$C$1)</f>
        <v/>
      </c>
      <c r="O279" t="str">
        <f t="shared" si="53"/>
        <v/>
      </c>
      <c r="P279" t="str">
        <f t="shared" si="54"/>
        <v/>
      </c>
      <c r="Q279" t="str">
        <f t="shared" si="55"/>
        <v/>
      </c>
      <c r="R279" t="str">
        <f t="shared" si="56"/>
        <v/>
      </c>
      <c r="S279" t="str">
        <f t="shared" si="57"/>
        <v/>
      </c>
      <c r="AC279" t="s">
        <v>1138</v>
      </c>
      <c r="AD279" t="s">
        <v>1139</v>
      </c>
      <c r="AE279" t="s">
        <v>2899</v>
      </c>
      <c r="AF279" t="s">
        <v>2900</v>
      </c>
      <c r="AG279" t="s">
        <v>2917</v>
      </c>
      <c r="AH279" t="s">
        <v>2927</v>
      </c>
    </row>
    <row r="280" spans="1:34">
      <c r="A280" s="38" t="str">
        <f>IF(C280="","",VLOOKUP('OPĆI DIO'!$C$1,'OPĆI DIO'!$N$4:$W$137,10,FALSE))</f>
        <v/>
      </c>
      <c r="B280" s="38" t="str">
        <f>IF(C280="","",VLOOKUP('OPĆI DIO'!$C$1,'OPĆI DIO'!$N$4:$W$137,9,FALSE))</f>
        <v/>
      </c>
      <c r="C280" s="43"/>
      <c r="D280" s="38" t="str">
        <f t="shared" si="52"/>
        <v/>
      </c>
      <c r="E280" s="43"/>
      <c r="F280" s="38" t="str">
        <f t="shared" si="49"/>
        <v/>
      </c>
      <c r="G280" s="74"/>
      <c r="H280" s="38" t="str">
        <f t="shared" si="50"/>
        <v/>
      </c>
      <c r="I280" s="38" t="str">
        <f t="shared" si="51"/>
        <v/>
      </c>
      <c r="J280" s="73"/>
      <c r="K280" s="73"/>
      <c r="L280" s="73"/>
      <c r="M280" s="255"/>
      <c r="N280" t="str">
        <f>IF(C280="","",'OPĆI DIO'!$C$1)</f>
        <v/>
      </c>
      <c r="O280" t="str">
        <f t="shared" si="53"/>
        <v/>
      </c>
      <c r="P280" t="str">
        <f t="shared" si="54"/>
        <v/>
      </c>
      <c r="Q280" t="str">
        <f t="shared" si="55"/>
        <v/>
      </c>
      <c r="R280" t="str">
        <f t="shared" si="56"/>
        <v/>
      </c>
      <c r="S280" t="str">
        <f t="shared" si="57"/>
        <v/>
      </c>
      <c r="AC280" t="s">
        <v>1427</v>
      </c>
      <c r="AD280" t="s">
        <v>1428</v>
      </c>
      <c r="AE280" t="s">
        <v>2899</v>
      </c>
      <c r="AF280" t="s">
        <v>2900</v>
      </c>
      <c r="AG280" t="s">
        <v>2917</v>
      </c>
      <c r="AH280" t="s">
        <v>2927</v>
      </c>
    </row>
    <row r="281" spans="1:34">
      <c r="A281" s="38" t="str">
        <f>IF(C281="","",VLOOKUP('OPĆI DIO'!$C$1,'OPĆI DIO'!$N$4:$W$137,10,FALSE))</f>
        <v/>
      </c>
      <c r="B281" s="38" t="str">
        <f>IF(C281="","",VLOOKUP('OPĆI DIO'!$C$1,'OPĆI DIO'!$N$4:$W$137,9,FALSE))</f>
        <v/>
      </c>
      <c r="C281" s="43"/>
      <c r="D281" s="38" t="str">
        <f t="shared" si="52"/>
        <v/>
      </c>
      <c r="E281" s="43"/>
      <c r="F281" s="38" t="str">
        <f t="shared" si="49"/>
        <v/>
      </c>
      <c r="G281" s="74"/>
      <c r="H281" s="38" t="str">
        <f t="shared" si="50"/>
        <v/>
      </c>
      <c r="I281" s="38" t="str">
        <f t="shared" si="51"/>
        <v/>
      </c>
      <c r="J281" s="73"/>
      <c r="K281" s="73"/>
      <c r="L281" s="73"/>
      <c r="M281" s="255"/>
      <c r="N281" t="str">
        <f>IF(C281="","",'OPĆI DIO'!$C$1)</f>
        <v/>
      </c>
      <c r="O281" t="str">
        <f t="shared" si="53"/>
        <v/>
      </c>
      <c r="P281" t="str">
        <f t="shared" si="54"/>
        <v/>
      </c>
      <c r="Q281" t="str">
        <f t="shared" si="55"/>
        <v/>
      </c>
      <c r="R281" t="str">
        <f t="shared" si="56"/>
        <v/>
      </c>
      <c r="S281" t="str">
        <f t="shared" si="57"/>
        <v/>
      </c>
      <c r="AC281" t="s">
        <v>2113</v>
      </c>
      <c r="AD281" t="s">
        <v>2114</v>
      </c>
      <c r="AE281" t="s">
        <v>2899</v>
      </c>
      <c r="AF281" t="s">
        <v>2900</v>
      </c>
      <c r="AG281" t="s">
        <v>2917</v>
      </c>
      <c r="AH281" t="s">
        <v>2927</v>
      </c>
    </row>
    <row r="282" spans="1:34">
      <c r="A282" s="38" t="str">
        <f>IF(C282="","",VLOOKUP('OPĆI DIO'!$C$1,'OPĆI DIO'!$N$4:$W$137,10,FALSE))</f>
        <v/>
      </c>
      <c r="B282" s="38" t="str">
        <f>IF(C282="","",VLOOKUP('OPĆI DIO'!$C$1,'OPĆI DIO'!$N$4:$W$137,9,FALSE))</f>
        <v/>
      </c>
      <c r="C282" s="43"/>
      <c r="D282" s="38" t="str">
        <f t="shared" si="52"/>
        <v/>
      </c>
      <c r="E282" s="43"/>
      <c r="F282" s="38" t="str">
        <f t="shared" si="49"/>
        <v/>
      </c>
      <c r="G282" s="74"/>
      <c r="H282" s="38" t="str">
        <f t="shared" si="50"/>
        <v/>
      </c>
      <c r="I282" s="38" t="str">
        <f t="shared" si="51"/>
        <v/>
      </c>
      <c r="J282" s="73"/>
      <c r="K282" s="73"/>
      <c r="L282" s="73"/>
      <c r="M282" s="255"/>
      <c r="N282" t="str">
        <f>IF(C282="","",'OPĆI DIO'!$C$1)</f>
        <v/>
      </c>
      <c r="O282" t="str">
        <f t="shared" si="53"/>
        <v/>
      </c>
      <c r="P282" t="str">
        <f t="shared" si="54"/>
        <v/>
      </c>
      <c r="Q282" t="str">
        <f t="shared" si="55"/>
        <v/>
      </c>
      <c r="R282" t="str">
        <f t="shared" si="56"/>
        <v/>
      </c>
      <c r="S282" t="str">
        <f t="shared" si="57"/>
        <v/>
      </c>
      <c r="AC282" t="s">
        <v>1429</v>
      </c>
      <c r="AD282" t="s">
        <v>1430</v>
      </c>
      <c r="AE282" t="s">
        <v>2899</v>
      </c>
      <c r="AF282" t="s">
        <v>2900</v>
      </c>
      <c r="AG282" t="s">
        <v>2917</v>
      </c>
      <c r="AH282" t="s">
        <v>2927</v>
      </c>
    </row>
    <row r="283" spans="1:34">
      <c r="A283" s="38" t="str">
        <f>IF(C283="","",VLOOKUP('OPĆI DIO'!$C$1,'OPĆI DIO'!$N$4:$W$137,10,FALSE))</f>
        <v/>
      </c>
      <c r="B283" s="38" t="str">
        <f>IF(C283="","",VLOOKUP('OPĆI DIO'!$C$1,'OPĆI DIO'!$N$4:$W$137,9,FALSE))</f>
        <v/>
      </c>
      <c r="C283" s="43"/>
      <c r="D283" s="38" t="str">
        <f t="shared" si="52"/>
        <v/>
      </c>
      <c r="E283" s="43"/>
      <c r="F283" s="38" t="str">
        <f t="shared" si="49"/>
        <v/>
      </c>
      <c r="G283" s="74"/>
      <c r="H283" s="38" t="str">
        <f t="shared" si="50"/>
        <v/>
      </c>
      <c r="I283" s="38" t="str">
        <f t="shared" si="51"/>
        <v/>
      </c>
      <c r="J283" s="73"/>
      <c r="K283" s="73"/>
      <c r="L283" s="73"/>
      <c r="M283" s="255"/>
      <c r="N283" t="str">
        <f>IF(C283="","",'OPĆI DIO'!$C$1)</f>
        <v/>
      </c>
      <c r="O283" t="str">
        <f t="shared" si="53"/>
        <v/>
      </c>
      <c r="P283" t="str">
        <f t="shared" si="54"/>
        <v/>
      </c>
      <c r="Q283" t="str">
        <f t="shared" si="55"/>
        <v/>
      </c>
      <c r="R283" t="str">
        <f t="shared" si="56"/>
        <v/>
      </c>
      <c r="S283" t="str">
        <f t="shared" si="57"/>
        <v/>
      </c>
      <c r="AC283" t="s">
        <v>2990</v>
      </c>
      <c r="AD283" t="s">
        <v>2991</v>
      </c>
      <c r="AE283" t="s">
        <v>2899</v>
      </c>
      <c r="AF283" t="s">
        <v>2900</v>
      </c>
      <c r="AG283" t="s">
        <v>2917</v>
      </c>
      <c r="AH283" t="s">
        <v>2927</v>
      </c>
    </row>
    <row r="284" spans="1:34">
      <c r="A284" s="38" t="str">
        <f>IF(C284="","",VLOOKUP('OPĆI DIO'!$C$1,'OPĆI DIO'!$N$4:$W$137,10,FALSE))</f>
        <v/>
      </c>
      <c r="B284" s="38" t="str">
        <f>IF(C284="","",VLOOKUP('OPĆI DIO'!$C$1,'OPĆI DIO'!$N$4:$W$137,9,FALSE))</f>
        <v/>
      </c>
      <c r="C284" s="43"/>
      <c r="D284" s="38" t="str">
        <f t="shared" si="52"/>
        <v/>
      </c>
      <c r="E284" s="43"/>
      <c r="F284" s="38" t="str">
        <f t="shared" si="49"/>
        <v/>
      </c>
      <c r="G284" s="74"/>
      <c r="H284" s="38" t="str">
        <f t="shared" si="50"/>
        <v/>
      </c>
      <c r="I284" s="38" t="str">
        <f t="shared" si="51"/>
        <v/>
      </c>
      <c r="J284" s="73"/>
      <c r="K284" s="73"/>
      <c r="L284" s="73"/>
      <c r="M284" s="255"/>
      <c r="N284" t="str">
        <f>IF(C284="","",'OPĆI DIO'!$C$1)</f>
        <v/>
      </c>
      <c r="O284" t="str">
        <f t="shared" si="53"/>
        <v/>
      </c>
      <c r="P284" t="str">
        <f t="shared" si="54"/>
        <v/>
      </c>
      <c r="Q284" t="str">
        <f t="shared" si="55"/>
        <v/>
      </c>
      <c r="R284" t="str">
        <f t="shared" si="56"/>
        <v/>
      </c>
      <c r="S284" t="str">
        <f t="shared" si="57"/>
        <v/>
      </c>
      <c r="AC284" t="s">
        <v>2992</v>
      </c>
      <c r="AD284" t="s">
        <v>2958</v>
      </c>
      <c r="AE284" t="s">
        <v>2899</v>
      </c>
      <c r="AF284" t="s">
        <v>2900</v>
      </c>
      <c r="AG284" t="s">
        <v>2917</v>
      </c>
      <c r="AH284" t="s">
        <v>2927</v>
      </c>
    </row>
    <row r="285" spans="1:34">
      <c r="A285" s="38" t="str">
        <f>IF(C285="","",VLOOKUP('OPĆI DIO'!$C$1,'OPĆI DIO'!$N$4:$W$137,10,FALSE))</f>
        <v/>
      </c>
      <c r="B285" s="38" t="str">
        <f>IF(C285="","",VLOOKUP('OPĆI DIO'!$C$1,'OPĆI DIO'!$N$4:$W$137,9,FALSE))</f>
        <v/>
      </c>
      <c r="C285" s="43"/>
      <c r="D285" s="38" t="str">
        <f t="shared" si="52"/>
        <v/>
      </c>
      <c r="E285" s="43"/>
      <c r="F285" s="38" t="str">
        <f t="shared" si="49"/>
        <v/>
      </c>
      <c r="G285" s="74"/>
      <c r="H285" s="38" t="str">
        <f t="shared" si="50"/>
        <v/>
      </c>
      <c r="I285" s="38" t="str">
        <f t="shared" si="51"/>
        <v/>
      </c>
      <c r="J285" s="73"/>
      <c r="K285" s="73"/>
      <c r="L285" s="73"/>
      <c r="M285" s="255"/>
      <c r="N285" t="str">
        <f>IF(C285="","",'OPĆI DIO'!$C$1)</f>
        <v/>
      </c>
      <c r="O285" t="str">
        <f t="shared" si="53"/>
        <v/>
      </c>
      <c r="P285" t="str">
        <f t="shared" si="54"/>
        <v/>
      </c>
      <c r="Q285" t="str">
        <f t="shared" si="55"/>
        <v/>
      </c>
      <c r="R285" t="str">
        <f t="shared" si="56"/>
        <v/>
      </c>
      <c r="S285" t="str">
        <f t="shared" si="57"/>
        <v/>
      </c>
      <c r="AC285" t="s">
        <v>4442</v>
      </c>
      <c r="AD285" t="s">
        <v>4443</v>
      </c>
      <c r="AE285" t="s">
        <v>2899</v>
      </c>
      <c r="AF285" t="s">
        <v>2900</v>
      </c>
      <c r="AG285" t="s">
        <v>2917</v>
      </c>
      <c r="AH285" t="s">
        <v>2927</v>
      </c>
    </row>
    <row r="286" spans="1:34">
      <c r="A286" s="38" t="str">
        <f>IF(C286="","",VLOOKUP('OPĆI DIO'!$C$1,'OPĆI DIO'!$N$4:$W$137,10,FALSE))</f>
        <v/>
      </c>
      <c r="B286" s="38" t="str">
        <f>IF(C286="","",VLOOKUP('OPĆI DIO'!$C$1,'OPĆI DIO'!$N$4:$W$137,9,FALSE))</f>
        <v/>
      </c>
      <c r="C286" s="43"/>
      <c r="D286" s="38" t="str">
        <f t="shared" si="52"/>
        <v/>
      </c>
      <c r="E286" s="43"/>
      <c r="F286" s="38" t="str">
        <f t="shared" ref="F286:F349" si="58">IFERROR(VLOOKUP(E286,$W$5:$Y$131,2,FALSE),"")</f>
        <v/>
      </c>
      <c r="G286" s="74"/>
      <c r="H286" s="38" t="str">
        <f t="shared" ref="H286:H349" si="59">IFERROR(VLOOKUP(G286,$AC$6:$AD$355,2,FALSE),"")</f>
        <v/>
      </c>
      <c r="I286" s="38" t="str">
        <f t="shared" ref="I286:I349" si="60">IFERROR(VLOOKUP(G286,$AC$6:$AG$355,3,FALSE),"")</f>
        <v/>
      </c>
      <c r="J286" s="73"/>
      <c r="K286" s="73"/>
      <c r="L286" s="73"/>
      <c r="M286" s="255"/>
      <c r="N286" t="str">
        <f>IF(C286="","",'OPĆI DIO'!$C$1)</f>
        <v/>
      </c>
      <c r="O286" t="str">
        <f t="shared" si="53"/>
        <v/>
      </c>
      <c r="P286" t="str">
        <f t="shared" si="54"/>
        <v/>
      </c>
      <c r="Q286" t="str">
        <f t="shared" si="55"/>
        <v/>
      </c>
      <c r="R286" t="str">
        <f t="shared" si="56"/>
        <v/>
      </c>
      <c r="S286" t="str">
        <f t="shared" si="57"/>
        <v/>
      </c>
      <c r="AC286" t="s">
        <v>848</v>
      </c>
      <c r="AD286" t="s">
        <v>849</v>
      </c>
      <c r="AE286" t="s">
        <v>2899</v>
      </c>
      <c r="AF286" t="s">
        <v>2900</v>
      </c>
      <c r="AG286" t="s">
        <v>2917</v>
      </c>
      <c r="AH286" t="s">
        <v>2927</v>
      </c>
    </row>
    <row r="287" spans="1:34">
      <c r="A287" s="38" t="str">
        <f>IF(C287="","",VLOOKUP('OPĆI DIO'!$C$1,'OPĆI DIO'!$N$4:$W$137,10,FALSE))</f>
        <v/>
      </c>
      <c r="B287" s="38" t="str">
        <f>IF(C287="","",VLOOKUP('OPĆI DIO'!$C$1,'OPĆI DIO'!$N$4:$W$137,9,FALSE))</f>
        <v/>
      </c>
      <c r="C287" s="43"/>
      <c r="D287" s="38" t="str">
        <f t="shared" si="52"/>
        <v/>
      </c>
      <c r="E287" s="43"/>
      <c r="F287" s="38" t="str">
        <f t="shared" si="58"/>
        <v/>
      </c>
      <c r="G287" s="74"/>
      <c r="H287" s="38" t="str">
        <f t="shared" si="59"/>
        <v/>
      </c>
      <c r="I287" s="38" t="str">
        <f t="shared" si="60"/>
        <v/>
      </c>
      <c r="J287" s="73"/>
      <c r="K287" s="73"/>
      <c r="L287" s="73"/>
      <c r="M287" s="255"/>
      <c r="N287" t="str">
        <f>IF(C287="","",'OPĆI DIO'!$C$1)</f>
        <v/>
      </c>
      <c r="O287" t="str">
        <f t="shared" si="53"/>
        <v/>
      </c>
      <c r="P287" t="str">
        <f t="shared" si="54"/>
        <v/>
      </c>
      <c r="Q287" t="str">
        <f t="shared" si="55"/>
        <v/>
      </c>
      <c r="R287" t="str">
        <f t="shared" si="56"/>
        <v/>
      </c>
      <c r="S287" t="str">
        <f t="shared" si="57"/>
        <v/>
      </c>
      <c r="AC287" t="s">
        <v>850</v>
      </c>
      <c r="AD287" t="s">
        <v>851</v>
      </c>
      <c r="AE287" t="s">
        <v>2899</v>
      </c>
      <c r="AF287" t="s">
        <v>2900</v>
      </c>
      <c r="AG287" t="s">
        <v>2917</v>
      </c>
      <c r="AH287" t="s">
        <v>2927</v>
      </c>
    </row>
    <row r="288" spans="1:34">
      <c r="A288" s="38" t="str">
        <f>IF(C288="","",VLOOKUP('OPĆI DIO'!$C$1,'OPĆI DIO'!$N$4:$W$137,10,FALSE))</f>
        <v/>
      </c>
      <c r="B288" s="38" t="str">
        <f>IF(C288="","",VLOOKUP('OPĆI DIO'!$C$1,'OPĆI DIO'!$N$4:$W$137,9,FALSE))</f>
        <v/>
      </c>
      <c r="C288" s="43"/>
      <c r="D288" s="38" t="str">
        <f t="shared" si="52"/>
        <v/>
      </c>
      <c r="E288" s="43"/>
      <c r="F288" s="38" t="str">
        <f t="shared" si="58"/>
        <v/>
      </c>
      <c r="G288" s="74"/>
      <c r="H288" s="38" t="str">
        <f t="shared" si="59"/>
        <v/>
      </c>
      <c r="I288" s="38" t="str">
        <f t="shared" si="60"/>
        <v/>
      </c>
      <c r="J288" s="73"/>
      <c r="K288" s="73"/>
      <c r="L288" s="73"/>
      <c r="M288" s="255"/>
      <c r="N288" t="str">
        <f>IF(C288="","",'OPĆI DIO'!$C$1)</f>
        <v/>
      </c>
      <c r="O288" t="str">
        <f t="shared" si="53"/>
        <v/>
      </c>
      <c r="P288" t="str">
        <f t="shared" si="54"/>
        <v/>
      </c>
      <c r="Q288" t="str">
        <f t="shared" si="55"/>
        <v/>
      </c>
      <c r="R288" t="str">
        <f t="shared" si="56"/>
        <v/>
      </c>
      <c r="S288" t="str">
        <f t="shared" si="57"/>
        <v/>
      </c>
      <c r="AC288" t="s">
        <v>852</v>
      </c>
      <c r="AD288" t="s">
        <v>670</v>
      </c>
      <c r="AE288" t="s">
        <v>2899</v>
      </c>
      <c r="AF288" t="s">
        <v>2900</v>
      </c>
      <c r="AG288" t="s">
        <v>2917</v>
      </c>
      <c r="AH288" t="s">
        <v>2927</v>
      </c>
    </row>
    <row r="289" spans="1:34">
      <c r="A289" s="38" t="str">
        <f>IF(C289="","",VLOOKUP('OPĆI DIO'!$C$1,'OPĆI DIO'!$N$4:$W$137,10,FALSE))</f>
        <v/>
      </c>
      <c r="B289" s="38" t="str">
        <f>IF(C289="","",VLOOKUP('OPĆI DIO'!$C$1,'OPĆI DIO'!$N$4:$W$137,9,FALSE))</f>
        <v/>
      </c>
      <c r="C289" s="43"/>
      <c r="D289" s="38" t="str">
        <f t="shared" si="52"/>
        <v/>
      </c>
      <c r="E289" s="43"/>
      <c r="F289" s="38" t="str">
        <f t="shared" si="58"/>
        <v/>
      </c>
      <c r="G289" s="74"/>
      <c r="H289" s="38" t="str">
        <f t="shared" si="59"/>
        <v/>
      </c>
      <c r="I289" s="38" t="str">
        <f t="shared" si="60"/>
        <v/>
      </c>
      <c r="J289" s="73"/>
      <c r="K289" s="73"/>
      <c r="L289" s="73"/>
      <c r="M289" s="255"/>
      <c r="N289" t="str">
        <f>IF(C289="","",'OPĆI DIO'!$C$1)</f>
        <v/>
      </c>
      <c r="O289" t="str">
        <f t="shared" si="53"/>
        <v/>
      </c>
      <c r="P289" t="str">
        <f t="shared" si="54"/>
        <v/>
      </c>
      <c r="Q289" t="str">
        <f t="shared" si="55"/>
        <v/>
      </c>
      <c r="R289" t="str">
        <f t="shared" si="56"/>
        <v/>
      </c>
      <c r="S289" t="str">
        <f t="shared" si="57"/>
        <v/>
      </c>
      <c r="AC289" t="s">
        <v>2993</v>
      </c>
      <c r="AD289" t="s">
        <v>4444</v>
      </c>
      <c r="AE289" t="s">
        <v>2899</v>
      </c>
      <c r="AF289" t="s">
        <v>2900</v>
      </c>
      <c r="AG289" t="s">
        <v>2917</v>
      </c>
      <c r="AH289" t="s">
        <v>2927</v>
      </c>
    </row>
    <row r="290" spans="1:34">
      <c r="A290" s="38" t="str">
        <f>IF(C290="","",VLOOKUP('OPĆI DIO'!$C$1,'OPĆI DIO'!$N$4:$W$137,10,FALSE))</f>
        <v/>
      </c>
      <c r="B290" s="38" t="str">
        <f>IF(C290="","",VLOOKUP('OPĆI DIO'!$C$1,'OPĆI DIO'!$N$4:$W$137,9,FALSE))</f>
        <v/>
      </c>
      <c r="C290" s="43"/>
      <c r="D290" s="38" t="str">
        <f t="shared" si="52"/>
        <v/>
      </c>
      <c r="E290" s="43"/>
      <c r="F290" s="38" t="str">
        <f t="shared" si="58"/>
        <v/>
      </c>
      <c r="G290" s="74"/>
      <c r="H290" s="38" t="str">
        <f t="shared" si="59"/>
        <v/>
      </c>
      <c r="I290" s="38" t="str">
        <f t="shared" si="60"/>
        <v/>
      </c>
      <c r="J290" s="73"/>
      <c r="K290" s="73"/>
      <c r="L290" s="73"/>
      <c r="M290" s="255"/>
      <c r="N290" t="str">
        <f>IF(C290="","",'OPĆI DIO'!$C$1)</f>
        <v/>
      </c>
      <c r="O290" t="str">
        <f t="shared" si="53"/>
        <v/>
      </c>
      <c r="P290" t="str">
        <f t="shared" si="54"/>
        <v/>
      </c>
      <c r="Q290" t="str">
        <f t="shared" si="55"/>
        <v/>
      </c>
      <c r="R290" t="str">
        <f t="shared" si="56"/>
        <v/>
      </c>
      <c r="S290" t="str">
        <f t="shared" si="57"/>
        <v/>
      </c>
      <c r="AC290" t="s">
        <v>4445</v>
      </c>
      <c r="AD290" t="s">
        <v>4446</v>
      </c>
      <c r="AE290" t="s">
        <v>2899</v>
      </c>
      <c r="AF290" t="s">
        <v>2900</v>
      </c>
      <c r="AG290" t="s">
        <v>2917</v>
      </c>
      <c r="AH290" t="s">
        <v>2927</v>
      </c>
    </row>
    <row r="291" spans="1:34">
      <c r="A291" s="38" t="str">
        <f>IF(C291="","",VLOOKUP('OPĆI DIO'!$C$1,'OPĆI DIO'!$N$4:$W$137,10,FALSE))</f>
        <v/>
      </c>
      <c r="B291" s="38" t="str">
        <f>IF(C291="","",VLOOKUP('OPĆI DIO'!$C$1,'OPĆI DIO'!$N$4:$W$137,9,FALSE))</f>
        <v/>
      </c>
      <c r="C291" s="43"/>
      <c r="D291" s="38" t="str">
        <f t="shared" si="52"/>
        <v/>
      </c>
      <c r="E291" s="43"/>
      <c r="F291" s="38" t="str">
        <f t="shared" si="58"/>
        <v/>
      </c>
      <c r="G291" s="74"/>
      <c r="H291" s="38" t="str">
        <f t="shared" si="59"/>
        <v/>
      </c>
      <c r="I291" s="38" t="str">
        <f t="shared" si="60"/>
        <v/>
      </c>
      <c r="J291" s="73"/>
      <c r="K291" s="73"/>
      <c r="L291" s="73"/>
      <c r="M291" s="255"/>
      <c r="N291" t="str">
        <f>IF(C291="","",'OPĆI DIO'!$C$1)</f>
        <v/>
      </c>
      <c r="O291" t="str">
        <f t="shared" si="53"/>
        <v/>
      </c>
      <c r="P291" t="str">
        <f t="shared" si="54"/>
        <v/>
      </c>
      <c r="Q291" t="str">
        <f t="shared" si="55"/>
        <v/>
      </c>
      <c r="R291" t="str">
        <f t="shared" si="56"/>
        <v/>
      </c>
      <c r="S291" t="str">
        <f t="shared" si="57"/>
        <v/>
      </c>
      <c r="AC291" t="s">
        <v>828</v>
      </c>
      <c r="AD291" t="s">
        <v>2969</v>
      </c>
      <c r="AE291" t="s">
        <v>2893</v>
      </c>
      <c r="AF291" t="s">
        <v>2894</v>
      </c>
      <c r="AG291" t="s">
        <v>2917</v>
      </c>
      <c r="AH291" t="s">
        <v>2927</v>
      </c>
    </row>
    <row r="292" spans="1:34">
      <c r="A292" s="38" t="str">
        <f>IF(C292="","",VLOOKUP('OPĆI DIO'!$C$1,'OPĆI DIO'!$N$4:$W$137,10,FALSE))</f>
        <v/>
      </c>
      <c r="B292" s="38" t="str">
        <f>IF(C292="","",VLOOKUP('OPĆI DIO'!$C$1,'OPĆI DIO'!$N$4:$W$137,9,FALSE))</f>
        <v/>
      </c>
      <c r="C292" s="43"/>
      <c r="D292" s="38" t="str">
        <f t="shared" si="52"/>
        <v/>
      </c>
      <c r="E292" s="43"/>
      <c r="F292" s="38" t="str">
        <f t="shared" si="58"/>
        <v/>
      </c>
      <c r="G292" s="74"/>
      <c r="H292" s="38" t="str">
        <f t="shared" si="59"/>
        <v/>
      </c>
      <c r="I292" s="38" t="str">
        <f t="shared" si="60"/>
        <v/>
      </c>
      <c r="J292" s="73"/>
      <c r="K292" s="73"/>
      <c r="L292" s="73"/>
      <c r="M292" s="255"/>
      <c r="N292" t="str">
        <f>IF(C292="","",'OPĆI DIO'!$C$1)</f>
        <v/>
      </c>
      <c r="O292" t="str">
        <f t="shared" si="53"/>
        <v/>
      </c>
      <c r="P292" t="str">
        <f t="shared" si="54"/>
        <v/>
      </c>
      <c r="Q292" t="str">
        <f t="shared" si="55"/>
        <v/>
      </c>
      <c r="R292" t="str">
        <f t="shared" si="56"/>
        <v/>
      </c>
      <c r="S292" t="str">
        <f t="shared" si="57"/>
        <v/>
      </c>
      <c r="AC292" t="s">
        <v>855</v>
      </c>
      <c r="AD292" t="s">
        <v>856</v>
      </c>
      <c r="AE292" t="s">
        <v>2895</v>
      </c>
      <c r="AF292" t="s">
        <v>2896</v>
      </c>
      <c r="AG292" t="s">
        <v>2917</v>
      </c>
      <c r="AH292" t="s">
        <v>2927</v>
      </c>
    </row>
    <row r="293" spans="1:34">
      <c r="A293" s="38" t="str">
        <f>IF(C293="","",VLOOKUP('OPĆI DIO'!$C$1,'OPĆI DIO'!$N$4:$W$137,10,FALSE))</f>
        <v/>
      </c>
      <c r="B293" s="38" t="str">
        <f>IF(C293="","",VLOOKUP('OPĆI DIO'!$C$1,'OPĆI DIO'!$N$4:$W$137,9,FALSE))</f>
        <v/>
      </c>
      <c r="C293" s="43"/>
      <c r="D293" s="38" t="str">
        <f t="shared" si="52"/>
        <v/>
      </c>
      <c r="E293" s="43"/>
      <c r="F293" s="38" t="str">
        <f t="shared" si="58"/>
        <v/>
      </c>
      <c r="G293" s="74"/>
      <c r="H293" s="38" t="str">
        <f t="shared" si="59"/>
        <v/>
      </c>
      <c r="I293" s="38" t="str">
        <f t="shared" si="60"/>
        <v/>
      </c>
      <c r="J293" s="73"/>
      <c r="K293" s="73"/>
      <c r="L293" s="73"/>
      <c r="M293" s="255"/>
      <c r="N293" t="str">
        <f>IF(C293="","",'OPĆI DIO'!$C$1)</f>
        <v/>
      </c>
      <c r="O293" t="str">
        <f t="shared" si="53"/>
        <v/>
      </c>
      <c r="P293" t="str">
        <f t="shared" si="54"/>
        <v/>
      </c>
      <c r="Q293" t="str">
        <f t="shared" si="55"/>
        <v/>
      </c>
      <c r="R293" t="str">
        <f t="shared" si="56"/>
        <v/>
      </c>
      <c r="S293" t="str">
        <f t="shared" si="57"/>
        <v/>
      </c>
      <c r="AC293" t="s">
        <v>857</v>
      </c>
      <c r="AD293" t="s">
        <v>1140</v>
      </c>
      <c r="AE293" t="s">
        <v>2895</v>
      </c>
      <c r="AF293" t="s">
        <v>2896</v>
      </c>
      <c r="AG293" t="s">
        <v>2917</v>
      </c>
      <c r="AH293" t="s">
        <v>2927</v>
      </c>
    </row>
    <row r="294" spans="1:34">
      <c r="A294" s="38" t="str">
        <f>IF(C294="","",VLOOKUP('OPĆI DIO'!$C$1,'OPĆI DIO'!$N$4:$W$137,10,FALSE))</f>
        <v/>
      </c>
      <c r="B294" s="38" t="str">
        <f>IF(C294="","",VLOOKUP('OPĆI DIO'!$C$1,'OPĆI DIO'!$N$4:$W$137,9,FALSE))</f>
        <v/>
      </c>
      <c r="C294" s="43"/>
      <c r="D294" s="38" t="str">
        <f t="shared" si="52"/>
        <v/>
      </c>
      <c r="E294" s="43"/>
      <c r="F294" s="38" t="str">
        <f t="shared" si="58"/>
        <v/>
      </c>
      <c r="G294" s="74"/>
      <c r="H294" s="38" t="str">
        <f t="shared" si="59"/>
        <v/>
      </c>
      <c r="I294" s="38" t="str">
        <f t="shared" si="60"/>
        <v/>
      </c>
      <c r="J294" s="73"/>
      <c r="K294" s="73"/>
      <c r="L294" s="73"/>
      <c r="M294" s="255"/>
      <c r="N294" t="str">
        <f>IF(C294="","",'OPĆI DIO'!$C$1)</f>
        <v/>
      </c>
      <c r="O294" t="str">
        <f t="shared" si="53"/>
        <v/>
      </c>
      <c r="P294" t="str">
        <f t="shared" si="54"/>
        <v/>
      </c>
      <c r="Q294" t="str">
        <f t="shared" si="55"/>
        <v/>
      </c>
      <c r="R294" t="str">
        <f t="shared" si="56"/>
        <v/>
      </c>
      <c r="S294" t="str">
        <f t="shared" si="57"/>
        <v/>
      </c>
      <c r="AC294" t="s">
        <v>858</v>
      </c>
      <c r="AD294" t="s">
        <v>859</v>
      </c>
      <c r="AE294" t="s">
        <v>2895</v>
      </c>
      <c r="AF294" t="s">
        <v>2896</v>
      </c>
      <c r="AG294" t="s">
        <v>2917</v>
      </c>
      <c r="AH294" t="s">
        <v>2927</v>
      </c>
    </row>
    <row r="295" spans="1:34">
      <c r="A295" s="38" t="str">
        <f>IF(C295="","",VLOOKUP('OPĆI DIO'!$C$1,'OPĆI DIO'!$N$4:$W$137,10,FALSE))</f>
        <v/>
      </c>
      <c r="B295" s="38" t="str">
        <f>IF(C295="","",VLOOKUP('OPĆI DIO'!$C$1,'OPĆI DIO'!$N$4:$W$137,9,FALSE))</f>
        <v/>
      </c>
      <c r="C295" s="43"/>
      <c r="D295" s="38" t="str">
        <f t="shared" si="52"/>
        <v/>
      </c>
      <c r="E295" s="43"/>
      <c r="F295" s="38" t="str">
        <f t="shared" si="58"/>
        <v/>
      </c>
      <c r="G295" s="74"/>
      <c r="H295" s="38" t="str">
        <f t="shared" si="59"/>
        <v/>
      </c>
      <c r="I295" s="38" t="str">
        <f t="shared" si="60"/>
        <v/>
      </c>
      <c r="J295" s="73"/>
      <c r="K295" s="73"/>
      <c r="L295" s="73"/>
      <c r="M295" s="255"/>
      <c r="N295" t="str">
        <f>IF(C295="","",'OPĆI DIO'!$C$1)</f>
        <v/>
      </c>
      <c r="O295" t="str">
        <f t="shared" si="53"/>
        <v/>
      </c>
      <c r="P295" t="str">
        <f t="shared" si="54"/>
        <v/>
      </c>
      <c r="Q295" t="str">
        <f t="shared" si="55"/>
        <v/>
      </c>
      <c r="R295" t="str">
        <f t="shared" si="56"/>
        <v/>
      </c>
      <c r="S295" t="str">
        <f t="shared" si="57"/>
        <v/>
      </c>
      <c r="AC295" t="s">
        <v>2115</v>
      </c>
      <c r="AD295" t="s">
        <v>2116</v>
      </c>
      <c r="AE295" t="s">
        <v>2895</v>
      </c>
      <c r="AF295" t="s">
        <v>2896</v>
      </c>
      <c r="AG295" t="s">
        <v>2917</v>
      </c>
      <c r="AH295" t="s">
        <v>2927</v>
      </c>
    </row>
    <row r="296" spans="1:34">
      <c r="A296" s="38" t="str">
        <f>IF(C296="","",VLOOKUP('OPĆI DIO'!$C$1,'OPĆI DIO'!$N$4:$W$137,10,FALSE))</f>
        <v/>
      </c>
      <c r="B296" s="38" t="str">
        <f>IF(C296="","",VLOOKUP('OPĆI DIO'!$C$1,'OPĆI DIO'!$N$4:$W$137,9,FALSE))</f>
        <v/>
      </c>
      <c r="C296" s="43"/>
      <c r="D296" s="38" t="str">
        <f t="shared" si="52"/>
        <v/>
      </c>
      <c r="E296" s="43"/>
      <c r="F296" s="38" t="str">
        <f t="shared" si="58"/>
        <v/>
      </c>
      <c r="G296" s="74"/>
      <c r="H296" s="38" t="str">
        <f t="shared" si="59"/>
        <v/>
      </c>
      <c r="I296" s="38" t="str">
        <f t="shared" si="60"/>
        <v/>
      </c>
      <c r="J296" s="73"/>
      <c r="K296" s="73"/>
      <c r="L296" s="73"/>
      <c r="M296" s="255"/>
      <c r="N296" t="str">
        <f>IF(C296="","",'OPĆI DIO'!$C$1)</f>
        <v/>
      </c>
      <c r="O296" t="str">
        <f t="shared" si="53"/>
        <v/>
      </c>
      <c r="P296" t="str">
        <f t="shared" si="54"/>
        <v/>
      </c>
      <c r="Q296" t="str">
        <f t="shared" si="55"/>
        <v/>
      </c>
      <c r="R296" t="str">
        <f t="shared" si="56"/>
        <v/>
      </c>
      <c r="S296" t="str">
        <f t="shared" si="57"/>
        <v/>
      </c>
      <c r="AC296" t="s">
        <v>860</v>
      </c>
      <c r="AD296" t="s">
        <v>861</v>
      </c>
      <c r="AE296" t="s">
        <v>2895</v>
      </c>
      <c r="AF296" t="s">
        <v>2896</v>
      </c>
      <c r="AG296" t="s">
        <v>2917</v>
      </c>
      <c r="AH296" t="s">
        <v>2927</v>
      </c>
    </row>
    <row r="297" spans="1:34">
      <c r="A297" s="38" t="str">
        <f>IF(C297="","",VLOOKUP('OPĆI DIO'!$C$1,'OPĆI DIO'!$N$4:$W$137,10,FALSE))</f>
        <v/>
      </c>
      <c r="B297" s="38" t="str">
        <f>IF(C297="","",VLOOKUP('OPĆI DIO'!$C$1,'OPĆI DIO'!$N$4:$W$137,9,FALSE))</f>
        <v/>
      </c>
      <c r="C297" s="43"/>
      <c r="D297" s="38" t="str">
        <f t="shared" si="52"/>
        <v/>
      </c>
      <c r="E297" s="43"/>
      <c r="F297" s="38" t="str">
        <f t="shared" si="58"/>
        <v/>
      </c>
      <c r="G297" s="74"/>
      <c r="H297" s="38" t="str">
        <f t="shared" si="59"/>
        <v/>
      </c>
      <c r="I297" s="38" t="str">
        <f t="shared" si="60"/>
        <v/>
      </c>
      <c r="J297" s="73"/>
      <c r="K297" s="73"/>
      <c r="L297" s="73"/>
      <c r="M297" s="255"/>
      <c r="N297" t="str">
        <f>IF(C297="","",'OPĆI DIO'!$C$1)</f>
        <v/>
      </c>
      <c r="O297" t="str">
        <f t="shared" si="53"/>
        <v/>
      </c>
      <c r="P297" t="str">
        <f t="shared" si="54"/>
        <v/>
      </c>
      <c r="Q297" t="str">
        <f t="shared" si="55"/>
        <v/>
      </c>
      <c r="R297" t="str">
        <f t="shared" si="56"/>
        <v/>
      </c>
      <c r="S297" t="str">
        <f t="shared" si="57"/>
        <v/>
      </c>
      <c r="AC297" t="s">
        <v>1464</v>
      </c>
      <c r="AD297" t="s">
        <v>2995</v>
      </c>
      <c r="AE297" t="s">
        <v>2895</v>
      </c>
      <c r="AF297" t="s">
        <v>2896</v>
      </c>
      <c r="AG297" t="s">
        <v>2917</v>
      </c>
      <c r="AH297" t="s">
        <v>2927</v>
      </c>
    </row>
    <row r="298" spans="1:34">
      <c r="A298" s="38" t="str">
        <f>IF(C298="","",VLOOKUP('OPĆI DIO'!$C$1,'OPĆI DIO'!$N$4:$W$137,10,FALSE))</f>
        <v/>
      </c>
      <c r="B298" s="38" t="str">
        <f>IF(C298="","",VLOOKUP('OPĆI DIO'!$C$1,'OPĆI DIO'!$N$4:$W$137,9,FALSE))</f>
        <v/>
      </c>
      <c r="C298" s="43"/>
      <c r="D298" s="38" t="str">
        <f t="shared" si="52"/>
        <v/>
      </c>
      <c r="E298" s="43"/>
      <c r="F298" s="38" t="str">
        <f t="shared" si="58"/>
        <v/>
      </c>
      <c r="G298" s="74"/>
      <c r="H298" s="38" t="str">
        <f t="shared" si="59"/>
        <v/>
      </c>
      <c r="I298" s="38" t="str">
        <f t="shared" si="60"/>
        <v/>
      </c>
      <c r="J298" s="73"/>
      <c r="K298" s="73"/>
      <c r="L298" s="73"/>
      <c r="M298" s="255"/>
      <c r="N298" t="str">
        <f>IF(C298="","",'OPĆI DIO'!$C$1)</f>
        <v/>
      </c>
      <c r="O298" t="str">
        <f t="shared" si="53"/>
        <v/>
      </c>
      <c r="P298" t="str">
        <f t="shared" si="54"/>
        <v/>
      </c>
      <c r="Q298" t="str">
        <f t="shared" si="55"/>
        <v/>
      </c>
      <c r="R298" t="str">
        <f t="shared" si="56"/>
        <v/>
      </c>
      <c r="S298" t="str">
        <f t="shared" si="57"/>
        <v/>
      </c>
      <c r="AC298" t="s">
        <v>1465</v>
      </c>
      <c r="AD298" t="s">
        <v>2117</v>
      </c>
      <c r="AE298" t="s">
        <v>2895</v>
      </c>
      <c r="AF298" t="s">
        <v>2896</v>
      </c>
      <c r="AG298" t="s">
        <v>2917</v>
      </c>
      <c r="AH298" t="s">
        <v>2927</v>
      </c>
    </row>
    <row r="299" spans="1:34">
      <c r="A299" s="38" t="str">
        <f>IF(C299="","",VLOOKUP('OPĆI DIO'!$C$1,'OPĆI DIO'!$N$4:$W$137,10,FALSE))</f>
        <v/>
      </c>
      <c r="B299" s="38" t="str">
        <f>IF(C299="","",VLOOKUP('OPĆI DIO'!$C$1,'OPĆI DIO'!$N$4:$W$137,9,FALSE))</f>
        <v/>
      </c>
      <c r="C299" s="43"/>
      <c r="D299" s="38" t="str">
        <f t="shared" si="52"/>
        <v/>
      </c>
      <c r="E299" s="43"/>
      <c r="F299" s="38" t="str">
        <f t="shared" si="58"/>
        <v/>
      </c>
      <c r="G299" s="74"/>
      <c r="H299" s="38" t="str">
        <f t="shared" si="59"/>
        <v/>
      </c>
      <c r="I299" s="38" t="str">
        <f t="shared" si="60"/>
        <v/>
      </c>
      <c r="J299" s="73"/>
      <c r="K299" s="73"/>
      <c r="L299" s="73"/>
      <c r="M299" s="255"/>
      <c r="N299" t="str">
        <f>IF(C299="","",'OPĆI DIO'!$C$1)</f>
        <v/>
      </c>
      <c r="O299" t="str">
        <f t="shared" si="53"/>
        <v/>
      </c>
      <c r="P299" t="str">
        <f t="shared" si="54"/>
        <v/>
      </c>
      <c r="Q299" t="str">
        <f t="shared" si="55"/>
        <v/>
      </c>
      <c r="R299" t="str">
        <f t="shared" si="56"/>
        <v/>
      </c>
      <c r="S299" t="str">
        <f t="shared" si="57"/>
        <v/>
      </c>
      <c r="AC299" t="s">
        <v>2996</v>
      </c>
      <c r="AD299" t="s">
        <v>4447</v>
      </c>
      <c r="AE299" t="s">
        <v>2895</v>
      </c>
      <c r="AF299" t="s">
        <v>2896</v>
      </c>
      <c r="AG299" t="s">
        <v>2917</v>
      </c>
      <c r="AH299" t="s">
        <v>2927</v>
      </c>
    </row>
    <row r="300" spans="1:34">
      <c r="A300" s="38" t="str">
        <f>IF(C300="","",VLOOKUP('OPĆI DIO'!$C$1,'OPĆI DIO'!$N$4:$W$137,10,FALSE))</f>
        <v/>
      </c>
      <c r="B300" s="38" t="str">
        <f>IF(C300="","",VLOOKUP('OPĆI DIO'!$C$1,'OPĆI DIO'!$N$4:$W$137,9,FALSE))</f>
        <v/>
      </c>
      <c r="C300" s="43"/>
      <c r="D300" s="38" t="str">
        <f t="shared" si="52"/>
        <v/>
      </c>
      <c r="E300" s="43"/>
      <c r="F300" s="38" t="str">
        <f t="shared" si="58"/>
        <v/>
      </c>
      <c r="G300" s="74"/>
      <c r="H300" s="38" t="str">
        <f t="shared" si="59"/>
        <v/>
      </c>
      <c r="I300" s="38" t="str">
        <f t="shared" si="60"/>
        <v/>
      </c>
      <c r="J300" s="73"/>
      <c r="K300" s="73"/>
      <c r="L300" s="73"/>
      <c r="M300" s="255"/>
      <c r="N300" t="str">
        <f>IF(C300="","",'OPĆI DIO'!$C$1)</f>
        <v/>
      </c>
      <c r="O300" t="str">
        <f t="shared" si="53"/>
        <v/>
      </c>
      <c r="P300" t="str">
        <f t="shared" si="54"/>
        <v/>
      </c>
      <c r="Q300" t="str">
        <f t="shared" si="55"/>
        <v/>
      </c>
      <c r="R300" t="str">
        <f t="shared" si="56"/>
        <v/>
      </c>
      <c r="S300" t="str">
        <f t="shared" si="57"/>
        <v/>
      </c>
      <c r="AC300" t="s">
        <v>864</v>
      </c>
      <c r="AD300" t="s">
        <v>865</v>
      </c>
      <c r="AE300" t="s">
        <v>2895</v>
      </c>
      <c r="AF300" t="s">
        <v>2896</v>
      </c>
      <c r="AG300" t="s">
        <v>2917</v>
      </c>
      <c r="AH300" t="s">
        <v>2929</v>
      </c>
    </row>
    <row r="301" spans="1:34">
      <c r="A301" s="38" t="str">
        <f>IF(C301="","",VLOOKUP('OPĆI DIO'!$C$1,'OPĆI DIO'!$N$4:$W$137,10,FALSE))</f>
        <v/>
      </c>
      <c r="B301" s="38" t="str">
        <f>IF(C301="","",VLOOKUP('OPĆI DIO'!$C$1,'OPĆI DIO'!$N$4:$W$137,9,FALSE))</f>
        <v/>
      </c>
      <c r="C301" s="43"/>
      <c r="D301" s="38" t="str">
        <f t="shared" si="52"/>
        <v/>
      </c>
      <c r="E301" s="43"/>
      <c r="F301" s="38" t="str">
        <f t="shared" si="58"/>
        <v/>
      </c>
      <c r="G301" s="74"/>
      <c r="H301" s="38" t="str">
        <f t="shared" si="59"/>
        <v/>
      </c>
      <c r="I301" s="38" t="str">
        <f t="shared" si="60"/>
        <v/>
      </c>
      <c r="J301" s="73"/>
      <c r="K301" s="73"/>
      <c r="L301" s="73"/>
      <c r="M301" s="255"/>
      <c r="N301" t="str">
        <f>IF(C301="","",'OPĆI DIO'!$C$1)</f>
        <v/>
      </c>
      <c r="O301" t="str">
        <f t="shared" si="53"/>
        <v/>
      </c>
      <c r="P301" t="str">
        <f t="shared" si="54"/>
        <v/>
      </c>
      <c r="Q301" t="str">
        <f t="shared" si="55"/>
        <v/>
      </c>
      <c r="R301" t="str">
        <f t="shared" si="56"/>
        <v/>
      </c>
      <c r="S301" t="str">
        <f t="shared" si="57"/>
        <v/>
      </c>
      <c r="AC301" t="s">
        <v>866</v>
      </c>
      <c r="AD301" t="s">
        <v>2998</v>
      </c>
      <c r="AE301" t="s">
        <v>2895</v>
      </c>
      <c r="AF301" t="s">
        <v>2896</v>
      </c>
      <c r="AG301" t="s">
        <v>2917</v>
      </c>
      <c r="AH301" t="s">
        <v>2927</v>
      </c>
    </row>
    <row r="302" spans="1:34">
      <c r="A302" s="38" t="str">
        <f>IF(C302="","",VLOOKUP('OPĆI DIO'!$C$1,'OPĆI DIO'!$N$4:$W$137,10,FALSE))</f>
        <v/>
      </c>
      <c r="B302" s="38" t="str">
        <f>IF(C302="","",VLOOKUP('OPĆI DIO'!$C$1,'OPĆI DIO'!$N$4:$W$137,9,FALSE))</f>
        <v/>
      </c>
      <c r="C302" s="43"/>
      <c r="D302" s="38" t="str">
        <f t="shared" si="52"/>
        <v/>
      </c>
      <c r="E302" s="43"/>
      <c r="F302" s="38" t="str">
        <f t="shared" si="58"/>
        <v/>
      </c>
      <c r="G302" s="74"/>
      <c r="H302" s="38" t="str">
        <f t="shared" si="59"/>
        <v/>
      </c>
      <c r="I302" s="38" t="str">
        <f t="shared" si="60"/>
        <v/>
      </c>
      <c r="J302" s="73"/>
      <c r="K302" s="73"/>
      <c r="L302" s="73"/>
      <c r="M302" s="255"/>
      <c r="N302" t="str">
        <f>IF(C302="","",'OPĆI DIO'!$C$1)</f>
        <v/>
      </c>
      <c r="O302" t="str">
        <f t="shared" si="53"/>
        <v/>
      </c>
      <c r="P302" t="str">
        <f t="shared" si="54"/>
        <v/>
      </c>
      <c r="Q302" t="str">
        <f t="shared" si="55"/>
        <v/>
      </c>
      <c r="R302" t="str">
        <f t="shared" si="56"/>
        <v/>
      </c>
      <c r="S302" t="str">
        <f t="shared" si="57"/>
        <v/>
      </c>
      <c r="AC302" t="s">
        <v>867</v>
      </c>
      <c r="AD302" t="s">
        <v>868</v>
      </c>
      <c r="AE302" t="s">
        <v>2895</v>
      </c>
      <c r="AF302" t="s">
        <v>2896</v>
      </c>
      <c r="AG302" t="s">
        <v>2917</v>
      </c>
      <c r="AH302" t="s">
        <v>2927</v>
      </c>
    </row>
    <row r="303" spans="1:34">
      <c r="A303" s="38" t="str">
        <f>IF(C303="","",VLOOKUP('OPĆI DIO'!$C$1,'OPĆI DIO'!$N$4:$W$137,10,FALSE))</f>
        <v/>
      </c>
      <c r="B303" s="38" t="str">
        <f>IF(C303="","",VLOOKUP('OPĆI DIO'!$C$1,'OPĆI DIO'!$N$4:$W$137,9,FALSE))</f>
        <v/>
      </c>
      <c r="C303" s="43"/>
      <c r="D303" s="38" t="str">
        <f t="shared" si="52"/>
        <v/>
      </c>
      <c r="E303" s="43"/>
      <c r="F303" s="38" t="str">
        <f t="shared" si="58"/>
        <v/>
      </c>
      <c r="G303" s="74"/>
      <c r="H303" s="38" t="str">
        <f t="shared" si="59"/>
        <v/>
      </c>
      <c r="I303" s="38" t="str">
        <f t="shared" si="60"/>
        <v/>
      </c>
      <c r="J303" s="73"/>
      <c r="K303" s="73"/>
      <c r="L303" s="73"/>
      <c r="M303" s="255"/>
      <c r="N303" t="str">
        <f>IF(C303="","",'OPĆI DIO'!$C$1)</f>
        <v/>
      </c>
      <c r="O303" t="str">
        <f t="shared" si="53"/>
        <v/>
      </c>
      <c r="P303" t="str">
        <f t="shared" si="54"/>
        <v/>
      </c>
      <c r="Q303" t="str">
        <f t="shared" si="55"/>
        <v/>
      </c>
      <c r="R303" t="str">
        <f t="shared" si="56"/>
        <v/>
      </c>
      <c r="S303" t="str">
        <f t="shared" si="57"/>
        <v/>
      </c>
      <c r="AC303" t="s">
        <v>869</v>
      </c>
      <c r="AD303" t="s">
        <v>870</v>
      </c>
      <c r="AE303" t="s">
        <v>2895</v>
      </c>
      <c r="AF303" t="s">
        <v>2896</v>
      </c>
      <c r="AG303" t="s">
        <v>2917</v>
      </c>
      <c r="AH303" t="s">
        <v>2927</v>
      </c>
    </row>
    <row r="304" spans="1:34">
      <c r="A304" s="38" t="str">
        <f>IF(C304="","",VLOOKUP('OPĆI DIO'!$C$1,'OPĆI DIO'!$N$4:$W$137,10,FALSE))</f>
        <v/>
      </c>
      <c r="B304" s="38" t="str">
        <f>IF(C304="","",VLOOKUP('OPĆI DIO'!$C$1,'OPĆI DIO'!$N$4:$W$137,9,FALSE))</f>
        <v/>
      </c>
      <c r="C304" s="43"/>
      <c r="D304" s="38" t="str">
        <f t="shared" si="52"/>
        <v/>
      </c>
      <c r="E304" s="43"/>
      <c r="F304" s="38" t="str">
        <f t="shared" si="58"/>
        <v/>
      </c>
      <c r="G304" s="74"/>
      <c r="H304" s="38" t="str">
        <f t="shared" si="59"/>
        <v/>
      </c>
      <c r="I304" s="38" t="str">
        <f t="shared" si="60"/>
        <v/>
      </c>
      <c r="J304" s="73"/>
      <c r="K304" s="73"/>
      <c r="L304" s="73"/>
      <c r="M304" s="255"/>
      <c r="N304" t="str">
        <f>IF(C304="","",'OPĆI DIO'!$C$1)</f>
        <v/>
      </c>
      <c r="O304" t="str">
        <f t="shared" si="53"/>
        <v/>
      </c>
      <c r="P304" t="str">
        <f t="shared" si="54"/>
        <v/>
      </c>
      <c r="Q304" t="str">
        <f t="shared" si="55"/>
        <v/>
      </c>
      <c r="R304" t="str">
        <f t="shared" si="56"/>
        <v/>
      </c>
      <c r="S304" t="str">
        <f t="shared" si="57"/>
        <v/>
      </c>
      <c r="AC304" t="s">
        <v>871</v>
      </c>
      <c r="AD304" t="s">
        <v>872</v>
      </c>
      <c r="AE304" t="s">
        <v>2895</v>
      </c>
      <c r="AF304" t="s">
        <v>2896</v>
      </c>
      <c r="AG304" t="s">
        <v>2917</v>
      </c>
      <c r="AH304" t="s">
        <v>2927</v>
      </c>
    </row>
    <row r="305" spans="1:34">
      <c r="A305" s="38" t="str">
        <f>IF(C305="","",VLOOKUP('OPĆI DIO'!$C$1,'OPĆI DIO'!$N$4:$W$137,10,FALSE))</f>
        <v/>
      </c>
      <c r="B305" s="38" t="str">
        <f>IF(C305="","",VLOOKUP('OPĆI DIO'!$C$1,'OPĆI DIO'!$N$4:$W$137,9,FALSE))</f>
        <v/>
      </c>
      <c r="C305" s="43"/>
      <c r="D305" s="38" t="str">
        <f t="shared" si="52"/>
        <v/>
      </c>
      <c r="E305" s="43"/>
      <c r="F305" s="38" t="str">
        <f t="shared" si="58"/>
        <v/>
      </c>
      <c r="G305" s="74"/>
      <c r="H305" s="38" t="str">
        <f t="shared" si="59"/>
        <v/>
      </c>
      <c r="I305" s="38" t="str">
        <f t="shared" si="60"/>
        <v/>
      </c>
      <c r="J305" s="73"/>
      <c r="K305" s="73"/>
      <c r="L305" s="73"/>
      <c r="M305" s="255"/>
      <c r="N305" t="str">
        <f>IF(C305="","",'OPĆI DIO'!$C$1)</f>
        <v/>
      </c>
      <c r="O305" t="str">
        <f t="shared" si="53"/>
        <v/>
      </c>
      <c r="P305" t="str">
        <f t="shared" si="54"/>
        <v/>
      </c>
      <c r="Q305" t="str">
        <f t="shared" si="55"/>
        <v/>
      </c>
      <c r="R305" t="str">
        <f t="shared" si="56"/>
        <v/>
      </c>
      <c r="S305" t="str">
        <f t="shared" si="57"/>
        <v/>
      </c>
      <c r="AC305" t="s">
        <v>873</v>
      </c>
      <c r="AD305" t="s">
        <v>874</v>
      </c>
      <c r="AE305" t="s">
        <v>2895</v>
      </c>
      <c r="AF305" t="s">
        <v>2896</v>
      </c>
      <c r="AG305" t="s">
        <v>2917</v>
      </c>
      <c r="AH305" t="s">
        <v>2927</v>
      </c>
    </row>
    <row r="306" spans="1:34">
      <c r="A306" s="38" t="str">
        <f>IF(C306="","",VLOOKUP('OPĆI DIO'!$C$1,'OPĆI DIO'!$N$4:$W$137,10,FALSE))</f>
        <v/>
      </c>
      <c r="B306" s="38" t="str">
        <f>IF(C306="","",VLOOKUP('OPĆI DIO'!$C$1,'OPĆI DIO'!$N$4:$W$137,9,FALSE))</f>
        <v/>
      </c>
      <c r="C306" s="43"/>
      <c r="D306" s="38" t="str">
        <f t="shared" si="52"/>
        <v/>
      </c>
      <c r="E306" s="43"/>
      <c r="F306" s="38" t="str">
        <f t="shared" si="58"/>
        <v/>
      </c>
      <c r="G306" s="74"/>
      <c r="H306" s="38" t="str">
        <f t="shared" si="59"/>
        <v/>
      </c>
      <c r="I306" s="38" t="str">
        <f t="shared" si="60"/>
        <v/>
      </c>
      <c r="J306" s="73"/>
      <c r="K306" s="73"/>
      <c r="L306" s="73"/>
      <c r="M306" s="255"/>
      <c r="N306" t="str">
        <f>IF(C306="","",'OPĆI DIO'!$C$1)</f>
        <v/>
      </c>
      <c r="O306" t="str">
        <f t="shared" si="53"/>
        <v/>
      </c>
      <c r="P306" t="str">
        <f t="shared" si="54"/>
        <v/>
      </c>
      <c r="Q306" t="str">
        <f t="shared" si="55"/>
        <v/>
      </c>
      <c r="R306" t="str">
        <f t="shared" si="56"/>
        <v/>
      </c>
      <c r="S306" t="str">
        <f t="shared" si="57"/>
        <v/>
      </c>
      <c r="AC306" t="s">
        <v>875</v>
      </c>
      <c r="AD306" t="s">
        <v>2118</v>
      </c>
      <c r="AE306" t="s">
        <v>2895</v>
      </c>
      <c r="AF306" t="s">
        <v>2896</v>
      </c>
      <c r="AG306" t="s">
        <v>2917</v>
      </c>
      <c r="AH306" t="s">
        <v>2927</v>
      </c>
    </row>
    <row r="307" spans="1:34">
      <c r="A307" s="38" t="str">
        <f>IF(C307="","",VLOOKUP('OPĆI DIO'!$C$1,'OPĆI DIO'!$N$4:$W$137,10,FALSE))</f>
        <v/>
      </c>
      <c r="B307" s="38" t="str">
        <f>IF(C307="","",VLOOKUP('OPĆI DIO'!$C$1,'OPĆI DIO'!$N$4:$W$137,9,FALSE))</f>
        <v/>
      </c>
      <c r="C307" s="43"/>
      <c r="D307" s="38" t="str">
        <f t="shared" si="52"/>
        <v/>
      </c>
      <c r="E307" s="43"/>
      <c r="F307" s="38" t="str">
        <f t="shared" si="58"/>
        <v/>
      </c>
      <c r="G307" s="74"/>
      <c r="H307" s="38" t="str">
        <f t="shared" si="59"/>
        <v/>
      </c>
      <c r="I307" s="38" t="str">
        <f t="shared" si="60"/>
        <v/>
      </c>
      <c r="J307" s="73"/>
      <c r="K307" s="73"/>
      <c r="L307" s="73"/>
      <c r="M307" s="255"/>
      <c r="N307" t="str">
        <f>IF(C307="","",'OPĆI DIO'!$C$1)</f>
        <v/>
      </c>
      <c r="O307" t="str">
        <f t="shared" si="53"/>
        <v/>
      </c>
      <c r="P307" t="str">
        <f t="shared" si="54"/>
        <v/>
      </c>
      <c r="Q307" t="str">
        <f t="shared" si="55"/>
        <v/>
      </c>
      <c r="R307" t="str">
        <f t="shared" si="56"/>
        <v/>
      </c>
      <c r="S307" t="str">
        <f t="shared" si="57"/>
        <v/>
      </c>
      <c r="AC307" t="s">
        <v>876</v>
      </c>
      <c r="AD307" t="s">
        <v>1141</v>
      </c>
      <c r="AE307" t="s">
        <v>2895</v>
      </c>
      <c r="AF307" t="s">
        <v>2896</v>
      </c>
      <c r="AG307" t="s">
        <v>2917</v>
      </c>
      <c r="AH307" t="s">
        <v>2927</v>
      </c>
    </row>
    <row r="308" spans="1:34">
      <c r="A308" s="38" t="str">
        <f>IF(C308="","",VLOOKUP('OPĆI DIO'!$C$1,'OPĆI DIO'!$N$4:$W$137,10,FALSE))</f>
        <v/>
      </c>
      <c r="B308" s="38" t="str">
        <f>IF(C308="","",VLOOKUP('OPĆI DIO'!$C$1,'OPĆI DIO'!$N$4:$W$137,9,FALSE))</f>
        <v/>
      </c>
      <c r="C308" s="43"/>
      <c r="D308" s="38" t="str">
        <f t="shared" si="52"/>
        <v/>
      </c>
      <c r="E308" s="43"/>
      <c r="F308" s="38" t="str">
        <f t="shared" si="58"/>
        <v/>
      </c>
      <c r="G308" s="74"/>
      <c r="H308" s="38" t="str">
        <f t="shared" si="59"/>
        <v/>
      </c>
      <c r="I308" s="38" t="str">
        <f t="shared" si="60"/>
        <v/>
      </c>
      <c r="J308" s="73"/>
      <c r="K308" s="73"/>
      <c r="L308" s="73"/>
      <c r="M308" s="255"/>
      <c r="N308" t="str">
        <f>IF(C308="","",'OPĆI DIO'!$C$1)</f>
        <v/>
      </c>
      <c r="O308" t="str">
        <f t="shared" si="53"/>
        <v/>
      </c>
      <c r="P308" t="str">
        <f t="shared" si="54"/>
        <v/>
      </c>
      <c r="Q308" t="str">
        <f t="shared" si="55"/>
        <v/>
      </c>
      <c r="R308" t="str">
        <f t="shared" si="56"/>
        <v/>
      </c>
      <c r="S308" t="str">
        <f t="shared" si="57"/>
        <v/>
      </c>
      <c r="AC308" t="s">
        <v>877</v>
      </c>
      <c r="AD308" t="s">
        <v>1142</v>
      </c>
      <c r="AE308" t="s">
        <v>2895</v>
      </c>
      <c r="AF308" t="s">
        <v>2896</v>
      </c>
      <c r="AG308" t="s">
        <v>2917</v>
      </c>
      <c r="AH308" t="s">
        <v>2927</v>
      </c>
    </row>
    <row r="309" spans="1:34">
      <c r="A309" s="38" t="str">
        <f>IF(C309="","",VLOOKUP('OPĆI DIO'!$C$1,'OPĆI DIO'!$N$4:$W$137,10,FALSE))</f>
        <v/>
      </c>
      <c r="B309" s="38" t="str">
        <f>IF(C309="","",VLOOKUP('OPĆI DIO'!$C$1,'OPĆI DIO'!$N$4:$W$137,9,FALSE))</f>
        <v/>
      </c>
      <c r="C309" s="43"/>
      <c r="D309" s="38" t="str">
        <f t="shared" si="52"/>
        <v/>
      </c>
      <c r="E309" s="43"/>
      <c r="F309" s="38" t="str">
        <f t="shared" si="58"/>
        <v/>
      </c>
      <c r="G309" s="74"/>
      <c r="H309" s="38" t="str">
        <f t="shared" si="59"/>
        <v/>
      </c>
      <c r="I309" s="38" t="str">
        <f t="shared" si="60"/>
        <v/>
      </c>
      <c r="J309" s="73"/>
      <c r="K309" s="73"/>
      <c r="L309" s="73"/>
      <c r="M309" s="255"/>
      <c r="N309" t="str">
        <f>IF(C309="","",'OPĆI DIO'!$C$1)</f>
        <v/>
      </c>
      <c r="O309" t="str">
        <f t="shared" si="53"/>
        <v/>
      </c>
      <c r="P309" t="str">
        <f t="shared" si="54"/>
        <v/>
      </c>
      <c r="Q309" t="str">
        <f t="shared" si="55"/>
        <v/>
      </c>
      <c r="R309" t="str">
        <f t="shared" si="56"/>
        <v/>
      </c>
      <c r="S309" t="str">
        <f t="shared" si="57"/>
        <v/>
      </c>
      <c r="AC309" t="s">
        <v>878</v>
      </c>
      <c r="AD309" t="s">
        <v>1143</v>
      </c>
      <c r="AE309" t="s">
        <v>2895</v>
      </c>
      <c r="AF309" t="s">
        <v>2896</v>
      </c>
      <c r="AG309" t="s">
        <v>2917</v>
      </c>
      <c r="AH309" t="s">
        <v>2929</v>
      </c>
    </row>
    <row r="310" spans="1:34">
      <c r="A310" s="38" t="str">
        <f>IF(C310="","",VLOOKUP('OPĆI DIO'!$C$1,'OPĆI DIO'!$N$4:$W$137,10,FALSE))</f>
        <v/>
      </c>
      <c r="B310" s="38" t="str">
        <f>IF(C310="","",VLOOKUP('OPĆI DIO'!$C$1,'OPĆI DIO'!$N$4:$W$137,9,FALSE))</f>
        <v/>
      </c>
      <c r="C310" s="43"/>
      <c r="D310" s="38" t="str">
        <f t="shared" si="52"/>
        <v/>
      </c>
      <c r="E310" s="43"/>
      <c r="F310" s="38" t="str">
        <f t="shared" si="58"/>
        <v/>
      </c>
      <c r="G310" s="74"/>
      <c r="H310" s="38" t="str">
        <f t="shared" si="59"/>
        <v/>
      </c>
      <c r="I310" s="38" t="str">
        <f t="shared" si="60"/>
        <v/>
      </c>
      <c r="J310" s="73"/>
      <c r="K310" s="73"/>
      <c r="L310" s="73"/>
      <c r="M310" s="255"/>
      <c r="N310" t="str">
        <f>IF(C310="","",'OPĆI DIO'!$C$1)</f>
        <v/>
      </c>
      <c r="O310" t="str">
        <f t="shared" si="53"/>
        <v/>
      </c>
      <c r="P310" t="str">
        <f t="shared" si="54"/>
        <v/>
      </c>
      <c r="Q310" t="str">
        <f t="shared" si="55"/>
        <v/>
      </c>
      <c r="R310" t="str">
        <f t="shared" si="56"/>
        <v/>
      </c>
      <c r="S310" t="str">
        <f t="shared" si="57"/>
        <v/>
      </c>
      <c r="AC310" t="s">
        <v>879</v>
      </c>
      <c r="AD310" t="s">
        <v>880</v>
      </c>
      <c r="AE310" t="s">
        <v>2895</v>
      </c>
      <c r="AF310" t="s">
        <v>2896</v>
      </c>
      <c r="AG310" t="s">
        <v>2917</v>
      </c>
      <c r="AH310" t="s">
        <v>2927</v>
      </c>
    </row>
    <row r="311" spans="1:34">
      <c r="A311" s="38" t="str">
        <f>IF(C311="","",VLOOKUP('OPĆI DIO'!$C$1,'OPĆI DIO'!$N$4:$W$137,10,FALSE))</f>
        <v/>
      </c>
      <c r="B311" s="38" t="str">
        <f>IF(C311="","",VLOOKUP('OPĆI DIO'!$C$1,'OPĆI DIO'!$N$4:$W$137,9,FALSE))</f>
        <v/>
      </c>
      <c r="C311" s="43"/>
      <c r="D311" s="38" t="str">
        <f t="shared" si="52"/>
        <v/>
      </c>
      <c r="E311" s="43"/>
      <c r="F311" s="38" t="str">
        <f t="shared" si="58"/>
        <v/>
      </c>
      <c r="G311" s="74"/>
      <c r="H311" s="38" t="str">
        <f t="shared" si="59"/>
        <v/>
      </c>
      <c r="I311" s="38" t="str">
        <f t="shared" si="60"/>
        <v/>
      </c>
      <c r="J311" s="73"/>
      <c r="K311" s="73"/>
      <c r="L311" s="73"/>
      <c r="M311" s="255"/>
      <c r="N311" t="str">
        <f>IF(C311="","",'OPĆI DIO'!$C$1)</f>
        <v/>
      </c>
      <c r="O311" t="str">
        <f t="shared" si="53"/>
        <v/>
      </c>
      <c r="P311" t="str">
        <f t="shared" si="54"/>
        <v/>
      </c>
      <c r="Q311" t="str">
        <f t="shared" si="55"/>
        <v/>
      </c>
      <c r="R311" t="str">
        <f t="shared" si="56"/>
        <v/>
      </c>
      <c r="S311" t="str">
        <f t="shared" si="57"/>
        <v/>
      </c>
      <c r="AC311" t="s">
        <v>881</v>
      </c>
      <c r="AD311" t="s">
        <v>2999</v>
      </c>
      <c r="AE311" t="s">
        <v>2895</v>
      </c>
      <c r="AF311" t="s">
        <v>2896</v>
      </c>
      <c r="AG311" t="s">
        <v>2917</v>
      </c>
      <c r="AH311" t="s">
        <v>2927</v>
      </c>
    </row>
    <row r="312" spans="1:34">
      <c r="A312" s="38" t="str">
        <f>IF(C312="","",VLOOKUP('OPĆI DIO'!$C$1,'OPĆI DIO'!$N$4:$W$137,10,FALSE))</f>
        <v/>
      </c>
      <c r="B312" s="38" t="str">
        <f>IF(C312="","",VLOOKUP('OPĆI DIO'!$C$1,'OPĆI DIO'!$N$4:$W$137,9,FALSE))</f>
        <v/>
      </c>
      <c r="C312" s="43"/>
      <c r="D312" s="38" t="str">
        <f t="shared" si="52"/>
        <v/>
      </c>
      <c r="E312" s="43"/>
      <c r="F312" s="38" t="str">
        <f t="shared" si="58"/>
        <v/>
      </c>
      <c r="G312" s="74"/>
      <c r="H312" s="38" t="str">
        <f t="shared" si="59"/>
        <v/>
      </c>
      <c r="I312" s="38" t="str">
        <f t="shared" si="60"/>
        <v/>
      </c>
      <c r="J312" s="73"/>
      <c r="K312" s="73"/>
      <c r="L312" s="73"/>
      <c r="M312" s="255"/>
      <c r="N312" t="str">
        <f>IF(C312="","",'OPĆI DIO'!$C$1)</f>
        <v/>
      </c>
      <c r="O312" t="str">
        <f t="shared" si="53"/>
        <v/>
      </c>
      <c r="P312" t="str">
        <f t="shared" si="54"/>
        <v/>
      </c>
      <c r="Q312" t="str">
        <f t="shared" si="55"/>
        <v/>
      </c>
      <c r="R312" t="str">
        <f t="shared" si="56"/>
        <v/>
      </c>
      <c r="S312" t="str">
        <f t="shared" si="57"/>
        <v/>
      </c>
      <c r="AC312" t="s">
        <v>882</v>
      </c>
      <c r="AD312" t="s">
        <v>1144</v>
      </c>
      <c r="AE312" t="s">
        <v>2895</v>
      </c>
      <c r="AF312" t="s">
        <v>2896</v>
      </c>
      <c r="AG312" t="s">
        <v>2917</v>
      </c>
      <c r="AH312" t="s">
        <v>2927</v>
      </c>
    </row>
    <row r="313" spans="1:34">
      <c r="A313" s="38" t="str">
        <f>IF(C313="","",VLOOKUP('OPĆI DIO'!$C$1,'OPĆI DIO'!$N$4:$W$137,10,FALSE))</f>
        <v/>
      </c>
      <c r="B313" s="38" t="str">
        <f>IF(C313="","",VLOOKUP('OPĆI DIO'!$C$1,'OPĆI DIO'!$N$4:$W$137,9,FALSE))</f>
        <v/>
      </c>
      <c r="C313" s="43"/>
      <c r="D313" s="38" t="str">
        <f t="shared" si="52"/>
        <v/>
      </c>
      <c r="E313" s="43"/>
      <c r="F313" s="38" t="str">
        <f t="shared" si="58"/>
        <v/>
      </c>
      <c r="G313" s="74"/>
      <c r="H313" s="38" t="str">
        <f t="shared" si="59"/>
        <v/>
      </c>
      <c r="I313" s="38" t="str">
        <f t="shared" si="60"/>
        <v/>
      </c>
      <c r="J313" s="73"/>
      <c r="K313" s="73"/>
      <c r="L313" s="73"/>
      <c r="M313" s="255"/>
      <c r="N313" t="str">
        <f>IF(C313="","",'OPĆI DIO'!$C$1)</f>
        <v/>
      </c>
      <c r="O313" t="str">
        <f t="shared" si="53"/>
        <v/>
      </c>
      <c r="P313" t="str">
        <f t="shared" si="54"/>
        <v/>
      </c>
      <c r="Q313" t="str">
        <f t="shared" si="55"/>
        <v/>
      </c>
      <c r="R313" t="str">
        <f t="shared" si="56"/>
        <v/>
      </c>
      <c r="S313" t="str">
        <f t="shared" si="57"/>
        <v/>
      </c>
      <c r="AC313" t="s">
        <v>883</v>
      </c>
      <c r="AD313" t="s">
        <v>884</v>
      </c>
      <c r="AE313" t="s">
        <v>2895</v>
      </c>
      <c r="AF313" t="s">
        <v>2896</v>
      </c>
      <c r="AG313" t="s">
        <v>2917</v>
      </c>
      <c r="AH313" t="s">
        <v>2927</v>
      </c>
    </row>
    <row r="314" spans="1:34">
      <c r="A314" s="38" t="str">
        <f>IF(C314="","",VLOOKUP('OPĆI DIO'!$C$1,'OPĆI DIO'!$N$4:$W$137,10,FALSE))</f>
        <v/>
      </c>
      <c r="B314" s="38" t="str">
        <f>IF(C314="","",VLOOKUP('OPĆI DIO'!$C$1,'OPĆI DIO'!$N$4:$W$137,9,FALSE))</f>
        <v/>
      </c>
      <c r="C314" s="43"/>
      <c r="D314" s="38" t="str">
        <f t="shared" si="52"/>
        <v/>
      </c>
      <c r="E314" s="43"/>
      <c r="F314" s="38" t="str">
        <f t="shared" si="58"/>
        <v/>
      </c>
      <c r="G314" s="74"/>
      <c r="H314" s="38" t="str">
        <f t="shared" si="59"/>
        <v/>
      </c>
      <c r="I314" s="38" t="str">
        <f t="shared" si="60"/>
        <v/>
      </c>
      <c r="J314" s="73"/>
      <c r="K314" s="73"/>
      <c r="L314" s="73"/>
      <c r="M314" s="255"/>
      <c r="N314" t="str">
        <f>IF(C314="","",'OPĆI DIO'!$C$1)</f>
        <v/>
      </c>
      <c r="O314" t="str">
        <f t="shared" si="53"/>
        <v/>
      </c>
      <c r="P314" t="str">
        <f t="shared" si="54"/>
        <v/>
      </c>
      <c r="Q314" t="str">
        <f t="shared" si="55"/>
        <v/>
      </c>
      <c r="R314" t="str">
        <f t="shared" si="56"/>
        <v/>
      </c>
      <c r="S314" t="str">
        <f t="shared" si="57"/>
        <v/>
      </c>
      <c r="AC314" t="s">
        <v>885</v>
      </c>
      <c r="AD314" t="s">
        <v>886</v>
      </c>
      <c r="AE314" t="s">
        <v>2895</v>
      </c>
      <c r="AF314" t="s">
        <v>2896</v>
      </c>
      <c r="AG314" t="s">
        <v>2917</v>
      </c>
      <c r="AH314" t="s">
        <v>2927</v>
      </c>
    </row>
    <row r="315" spans="1:34">
      <c r="A315" s="38" t="str">
        <f>IF(C315="","",VLOOKUP('OPĆI DIO'!$C$1,'OPĆI DIO'!$N$4:$W$137,10,FALSE))</f>
        <v/>
      </c>
      <c r="B315" s="38" t="str">
        <f>IF(C315="","",VLOOKUP('OPĆI DIO'!$C$1,'OPĆI DIO'!$N$4:$W$137,9,FALSE))</f>
        <v/>
      </c>
      <c r="C315" s="43"/>
      <c r="D315" s="38" t="str">
        <f t="shared" si="52"/>
        <v/>
      </c>
      <c r="E315" s="43"/>
      <c r="F315" s="38" t="str">
        <f t="shared" si="58"/>
        <v/>
      </c>
      <c r="G315" s="74"/>
      <c r="H315" s="38" t="str">
        <f t="shared" si="59"/>
        <v/>
      </c>
      <c r="I315" s="38" t="str">
        <f t="shared" si="60"/>
        <v/>
      </c>
      <c r="J315" s="73"/>
      <c r="K315" s="73"/>
      <c r="L315" s="73"/>
      <c r="M315" s="255"/>
      <c r="N315" t="str">
        <f>IF(C315="","",'OPĆI DIO'!$C$1)</f>
        <v/>
      </c>
      <c r="O315" t="str">
        <f t="shared" si="53"/>
        <v/>
      </c>
      <c r="P315" t="str">
        <f t="shared" si="54"/>
        <v/>
      </c>
      <c r="Q315" t="str">
        <f t="shared" si="55"/>
        <v/>
      </c>
      <c r="R315" t="str">
        <f t="shared" si="56"/>
        <v/>
      </c>
      <c r="S315" t="str">
        <f t="shared" si="57"/>
        <v/>
      </c>
      <c r="AC315" t="s">
        <v>1415</v>
      </c>
      <c r="AD315" t="s">
        <v>1416</v>
      </c>
      <c r="AE315" t="s">
        <v>2895</v>
      </c>
      <c r="AF315" t="s">
        <v>2896</v>
      </c>
      <c r="AG315" t="s">
        <v>2917</v>
      </c>
      <c r="AH315" t="s">
        <v>2927</v>
      </c>
    </row>
    <row r="316" spans="1:34">
      <c r="A316" s="38" t="str">
        <f>IF(C316="","",VLOOKUP('OPĆI DIO'!$C$1,'OPĆI DIO'!$N$4:$W$137,10,FALSE))</f>
        <v/>
      </c>
      <c r="B316" s="38" t="str">
        <f>IF(C316="","",VLOOKUP('OPĆI DIO'!$C$1,'OPĆI DIO'!$N$4:$W$137,9,FALSE))</f>
        <v/>
      </c>
      <c r="C316" s="43"/>
      <c r="D316" s="38" t="str">
        <f t="shared" si="52"/>
        <v/>
      </c>
      <c r="E316" s="43"/>
      <c r="F316" s="38" t="str">
        <f t="shared" si="58"/>
        <v/>
      </c>
      <c r="G316" s="74"/>
      <c r="H316" s="38" t="str">
        <f t="shared" si="59"/>
        <v/>
      </c>
      <c r="I316" s="38" t="str">
        <f t="shared" si="60"/>
        <v/>
      </c>
      <c r="J316" s="73"/>
      <c r="K316" s="73"/>
      <c r="L316" s="73"/>
      <c r="M316" s="255"/>
      <c r="N316" t="str">
        <f>IF(C316="","",'OPĆI DIO'!$C$1)</f>
        <v/>
      </c>
      <c r="O316" t="str">
        <f t="shared" si="53"/>
        <v/>
      </c>
      <c r="P316" t="str">
        <f t="shared" si="54"/>
        <v/>
      </c>
      <c r="Q316" t="str">
        <f t="shared" si="55"/>
        <v/>
      </c>
      <c r="R316" t="str">
        <f t="shared" si="56"/>
        <v/>
      </c>
      <c r="S316" t="str">
        <f t="shared" si="57"/>
        <v/>
      </c>
      <c r="AC316" t="s">
        <v>1417</v>
      </c>
      <c r="AD316" t="s">
        <v>1418</v>
      </c>
      <c r="AE316" t="s">
        <v>2895</v>
      </c>
      <c r="AF316" t="s">
        <v>2896</v>
      </c>
      <c r="AG316" t="s">
        <v>2917</v>
      </c>
      <c r="AH316" t="s">
        <v>2927</v>
      </c>
    </row>
    <row r="317" spans="1:34">
      <c r="A317" s="38" t="str">
        <f>IF(C317="","",VLOOKUP('OPĆI DIO'!$C$1,'OPĆI DIO'!$N$4:$W$137,10,FALSE))</f>
        <v/>
      </c>
      <c r="B317" s="38" t="str">
        <f>IF(C317="","",VLOOKUP('OPĆI DIO'!$C$1,'OPĆI DIO'!$N$4:$W$137,9,FALSE))</f>
        <v/>
      </c>
      <c r="C317" s="43"/>
      <c r="D317" s="38" t="str">
        <f t="shared" si="52"/>
        <v/>
      </c>
      <c r="E317" s="43"/>
      <c r="F317" s="38" t="str">
        <f t="shared" si="58"/>
        <v/>
      </c>
      <c r="G317" s="74"/>
      <c r="H317" s="38" t="str">
        <f t="shared" si="59"/>
        <v/>
      </c>
      <c r="I317" s="38" t="str">
        <f t="shared" si="60"/>
        <v/>
      </c>
      <c r="J317" s="73"/>
      <c r="K317" s="73"/>
      <c r="L317" s="73"/>
      <c r="M317" s="255"/>
      <c r="N317" t="str">
        <f>IF(C317="","",'OPĆI DIO'!$C$1)</f>
        <v/>
      </c>
      <c r="O317" t="str">
        <f t="shared" si="53"/>
        <v/>
      </c>
      <c r="P317" t="str">
        <f t="shared" si="54"/>
        <v/>
      </c>
      <c r="Q317" t="str">
        <f t="shared" si="55"/>
        <v/>
      </c>
      <c r="R317" t="str">
        <f t="shared" si="56"/>
        <v/>
      </c>
      <c r="S317" t="str">
        <f t="shared" si="57"/>
        <v/>
      </c>
      <c r="AC317" t="s">
        <v>1419</v>
      </c>
      <c r="AD317" t="s">
        <v>1420</v>
      </c>
      <c r="AE317" t="s">
        <v>2895</v>
      </c>
      <c r="AF317" t="s">
        <v>2896</v>
      </c>
      <c r="AG317" t="s">
        <v>2917</v>
      </c>
      <c r="AH317" t="s">
        <v>2929</v>
      </c>
    </row>
    <row r="318" spans="1:34">
      <c r="A318" s="38" t="str">
        <f>IF(C318="","",VLOOKUP('OPĆI DIO'!$C$1,'OPĆI DIO'!$N$4:$W$137,10,FALSE))</f>
        <v/>
      </c>
      <c r="B318" s="38" t="str">
        <f>IF(C318="","",VLOOKUP('OPĆI DIO'!$C$1,'OPĆI DIO'!$N$4:$W$137,9,FALSE))</f>
        <v/>
      </c>
      <c r="C318" s="43"/>
      <c r="D318" s="38" t="str">
        <f t="shared" si="52"/>
        <v/>
      </c>
      <c r="E318" s="43"/>
      <c r="F318" s="38" t="str">
        <f t="shared" si="58"/>
        <v/>
      </c>
      <c r="G318" s="74"/>
      <c r="H318" s="38" t="str">
        <f t="shared" si="59"/>
        <v/>
      </c>
      <c r="I318" s="38" t="str">
        <f t="shared" si="60"/>
        <v/>
      </c>
      <c r="J318" s="73"/>
      <c r="K318" s="73"/>
      <c r="L318" s="73"/>
      <c r="M318" s="255"/>
      <c r="N318" t="str">
        <f>IF(C318="","",'OPĆI DIO'!$C$1)</f>
        <v/>
      </c>
      <c r="O318" t="str">
        <f t="shared" si="53"/>
        <v/>
      </c>
      <c r="P318" t="str">
        <f t="shared" si="54"/>
        <v/>
      </c>
      <c r="Q318" t="str">
        <f t="shared" si="55"/>
        <v/>
      </c>
      <c r="R318" t="str">
        <f t="shared" si="56"/>
        <v/>
      </c>
      <c r="S318" t="str">
        <f t="shared" si="57"/>
        <v/>
      </c>
      <c r="AC318" t="s">
        <v>2119</v>
      </c>
      <c r="AD318" t="s">
        <v>2120</v>
      </c>
      <c r="AE318" t="s">
        <v>2895</v>
      </c>
      <c r="AF318" t="s">
        <v>2896</v>
      </c>
      <c r="AG318" t="s">
        <v>2917</v>
      </c>
      <c r="AH318" t="s">
        <v>2929</v>
      </c>
    </row>
    <row r="319" spans="1:34">
      <c r="A319" s="38" t="str">
        <f>IF(C319="","",VLOOKUP('OPĆI DIO'!$C$1,'OPĆI DIO'!$N$4:$W$137,10,FALSE))</f>
        <v/>
      </c>
      <c r="B319" s="38" t="str">
        <f>IF(C319="","",VLOOKUP('OPĆI DIO'!$C$1,'OPĆI DIO'!$N$4:$W$137,9,FALSE))</f>
        <v/>
      </c>
      <c r="C319" s="43"/>
      <c r="D319" s="38" t="str">
        <f t="shared" si="52"/>
        <v/>
      </c>
      <c r="E319" s="43"/>
      <c r="F319" s="38" t="str">
        <f t="shared" si="58"/>
        <v/>
      </c>
      <c r="G319" s="74"/>
      <c r="H319" s="38" t="str">
        <f t="shared" si="59"/>
        <v/>
      </c>
      <c r="I319" s="38" t="str">
        <f t="shared" si="60"/>
        <v/>
      </c>
      <c r="J319" s="73"/>
      <c r="K319" s="73"/>
      <c r="L319" s="73"/>
      <c r="M319" s="255"/>
      <c r="N319" t="str">
        <f>IF(C319="","",'OPĆI DIO'!$C$1)</f>
        <v/>
      </c>
      <c r="O319" t="str">
        <f t="shared" si="53"/>
        <v/>
      </c>
      <c r="P319" t="str">
        <f t="shared" si="54"/>
        <v/>
      </c>
      <c r="Q319" t="str">
        <f t="shared" si="55"/>
        <v/>
      </c>
      <c r="R319" t="str">
        <f t="shared" si="56"/>
        <v/>
      </c>
      <c r="S319" t="str">
        <f t="shared" si="57"/>
        <v/>
      </c>
      <c r="AC319" t="s">
        <v>2121</v>
      </c>
      <c r="AD319" t="s">
        <v>2122</v>
      </c>
      <c r="AE319" t="s">
        <v>2895</v>
      </c>
      <c r="AF319" t="s">
        <v>2896</v>
      </c>
      <c r="AG319" t="s">
        <v>2919</v>
      </c>
      <c r="AH319" t="s">
        <v>2920</v>
      </c>
    </row>
    <row r="320" spans="1:34">
      <c r="A320" s="38" t="str">
        <f>IF(C320="","",VLOOKUP('OPĆI DIO'!$C$1,'OPĆI DIO'!$N$4:$W$137,10,FALSE))</f>
        <v/>
      </c>
      <c r="B320" s="38" t="str">
        <f>IF(C320="","",VLOOKUP('OPĆI DIO'!$C$1,'OPĆI DIO'!$N$4:$W$137,9,FALSE))</f>
        <v/>
      </c>
      <c r="C320" s="43"/>
      <c r="D320" s="38" t="str">
        <f t="shared" si="52"/>
        <v/>
      </c>
      <c r="E320" s="43"/>
      <c r="F320" s="38" t="str">
        <f t="shared" si="58"/>
        <v/>
      </c>
      <c r="G320" s="74"/>
      <c r="H320" s="38" t="str">
        <f t="shared" si="59"/>
        <v/>
      </c>
      <c r="I320" s="38" t="str">
        <f t="shared" si="60"/>
        <v/>
      </c>
      <c r="J320" s="73"/>
      <c r="K320" s="73"/>
      <c r="L320" s="73"/>
      <c r="M320" s="255"/>
      <c r="N320" t="str">
        <f>IF(C320="","",'OPĆI DIO'!$C$1)</f>
        <v/>
      </c>
      <c r="O320" t="str">
        <f t="shared" si="53"/>
        <v/>
      </c>
      <c r="P320" t="str">
        <f t="shared" si="54"/>
        <v/>
      </c>
      <c r="Q320" t="str">
        <f t="shared" si="55"/>
        <v/>
      </c>
      <c r="R320" t="str">
        <f t="shared" si="56"/>
        <v/>
      </c>
      <c r="S320" t="str">
        <f t="shared" si="57"/>
        <v/>
      </c>
      <c r="AC320" t="s">
        <v>3000</v>
      </c>
      <c r="AD320" t="s">
        <v>3001</v>
      </c>
      <c r="AE320" t="s">
        <v>2895</v>
      </c>
      <c r="AF320" t="s">
        <v>2896</v>
      </c>
      <c r="AG320" t="s">
        <v>2919</v>
      </c>
      <c r="AH320" t="s">
        <v>2920</v>
      </c>
    </row>
    <row r="321" spans="1:34">
      <c r="A321" s="38" t="str">
        <f>IF(C321="","",VLOOKUP('OPĆI DIO'!$C$1,'OPĆI DIO'!$N$4:$W$137,10,FALSE))</f>
        <v/>
      </c>
      <c r="B321" s="38" t="str">
        <f>IF(C321="","",VLOOKUP('OPĆI DIO'!$C$1,'OPĆI DIO'!$N$4:$W$137,9,FALSE))</f>
        <v/>
      </c>
      <c r="C321" s="43"/>
      <c r="D321" s="38" t="str">
        <f t="shared" si="52"/>
        <v/>
      </c>
      <c r="E321" s="43"/>
      <c r="F321" s="38" t="str">
        <f t="shared" si="58"/>
        <v/>
      </c>
      <c r="G321" s="74"/>
      <c r="H321" s="38" t="str">
        <f t="shared" si="59"/>
        <v/>
      </c>
      <c r="I321" s="38" t="str">
        <f t="shared" si="60"/>
        <v/>
      </c>
      <c r="J321" s="73"/>
      <c r="K321" s="73"/>
      <c r="L321" s="73"/>
      <c r="M321" s="255"/>
      <c r="N321" t="str">
        <f>IF(C321="","",'OPĆI DIO'!$C$1)</f>
        <v/>
      </c>
      <c r="O321" t="str">
        <f t="shared" si="53"/>
        <v/>
      </c>
      <c r="P321" t="str">
        <f t="shared" si="54"/>
        <v/>
      </c>
      <c r="Q321" t="str">
        <f t="shared" si="55"/>
        <v/>
      </c>
      <c r="R321" t="str">
        <f t="shared" si="56"/>
        <v/>
      </c>
      <c r="S321" t="str">
        <f t="shared" si="57"/>
        <v/>
      </c>
      <c r="AC321" t="s">
        <v>3002</v>
      </c>
      <c r="AD321" t="s">
        <v>3003</v>
      </c>
      <c r="AE321" t="s">
        <v>2895</v>
      </c>
      <c r="AF321" t="s">
        <v>2896</v>
      </c>
      <c r="AG321" t="s">
        <v>2919</v>
      </c>
      <c r="AH321" t="s">
        <v>2920</v>
      </c>
    </row>
    <row r="322" spans="1:34">
      <c r="A322" s="38" t="str">
        <f>IF(C322="","",VLOOKUP('OPĆI DIO'!$C$1,'OPĆI DIO'!$N$4:$W$137,10,FALSE))</f>
        <v/>
      </c>
      <c r="B322" s="38" t="str">
        <f>IF(C322="","",VLOOKUP('OPĆI DIO'!$C$1,'OPĆI DIO'!$N$4:$W$137,9,FALSE))</f>
        <v/>
      </c>
      <c r="C322" s="43"/>
      <c r="D322" s="38" t="str">
        <f t="shared" si="52"/>
        <v/>
      </c>
      <c r="E322" s="43"/>
      <c r="F322" s="38" t="str">
        <f t="shared" si="58"/>
        <v/>
      </c>
      <c r="G322" s="74"/>
      <c r="H322" s="38" t="str">
        <f t="shared" si="59"/>
        <v/>
      </c>
      <c r="I322" s="38" t="str">
        <f t="shared" si="60"/>
        <v/>
      </c>
      <c r="J322" s="73"/>
      <c r="K322" s="73"/>
      <c r="L322" s="73"/>
      <c r="M322" s="255"/>
      <c r="N322" t="str">
        <f>IF(C322="","",'OPĆI DIO'!$C$1)</f>
        <v/>
      </c>
      <c r="O322" t="str">
        <f t="shared" si="53"/>
        <v/>
      </c>
      <c r="P322" t="str">
        <f t="shared" si="54"/>
        <v/>
      </c>
      <c r="Q322" t="str">
        <f t="shared" si="55"/>
        <v/>
      </c>
      <c r="R322" t="str">
        <f t="shared" si="56"/>
        <v/>
      </c>
      <c r="S322" t="str">
        <f t="shared" si="57"/>
        <v/>
      </c>
      <c r="AC322" t="s">
        <v>889</v>
      </c>
      <c r="AD322" t="s">
        <v>890</v>
      </c>
      <c r="AE322" t="s">
        <v>2911</v>
      </c>
      <c r="AF322" t="s">
        <v>2912</v>
      </c>
      <c r="AG322" t="s">
        <v>2919</v>
      </c>
      <c r="AH322" t="s">
        <v>2920</v>
      </c>
    </row>
    <row r="323" spans="1:34">
      <c r="A323" s="38" t="str">
        <f>IF(C323="","",VLOOKUP('OPĆI DIO'!$C$1,'OPĆI DIO'!$N$4:$W$137,10,FALSE))</f>
        <v/>
      </c>
      <c r="B323" s="38" t="str">
        <f>IF(C323="","",VLOOKUP('OPĆI DIO'!$C$1,'OPĆI DIO'!$N$4:$W$137,9,FALSE))</f>
        <v/>
      </c>
      <c r="C323" s="43"/>
      <c r="D323" s="38" t="str">
        <f t="shared" si="52"/>
        <v/>
      </c>
      <c r="E323" s="43"/>
      <c r="F323" s="38" t="str">
        <f t="shared" si="58"/>
        <v/>
      </c>
      <c r="G323" s="74"/>
      <c r="H323" s="38" t="str">
        <f t="shared" si="59"/>
        <v/>
      </c>
      <c r="I323" s="38" t="str">
        <f t="shared" si="60"/>
        <v/>
      </c>
      <c r="J323" s="73"/>
      <c r="K323" s="73"/>
      <c r="L323" s="73"/>
      <c r="M323" s="255"/>
      <c r="N323" t="str">
        <f>IF(C323="","",'OPĆI DIO'!$C$1)</f>
        <v/>
      </c>
      <c r="O323" t="str">
        <f t="shared" si="53"/>
        <v/>
      </c>
      <c r="P323" t="str">
        <f t="shared" si="54"/>
        <v/>
      </c>
      <c r="Q323" t="str">
        <f t="shared" si="55"/>
        <v/>
      </c>
      <c r="R323" t="str">
        <f t="shared" si="56"/>
        <v/>
      </c>
      <c r="S323" t="str">
        <f t="shared" si="57"/>
        <v/>
      </c>
      <c r="AC323" t="s">
        <v>889</v>
      </c>
      <c r="AD323" t="s">
        <v>890</v>
      </c>
      <c r="AE323" t="s">
        <v>2895</v>
      </c>
      <c r="AF323" t="s">
        <v>2896</v>
      </c>
      <c r="AG323" t="s">
        <v>2919</v>
      </c>
      <c r="AH323" t="s">
        <v>2920</v>
      </c>
    </row>
    <row r="324" spans="1:34">
      <c r="A324" s="38" t="str">
        <f>IF(C324="","",VLOOKUP('OPĆI DIO'!$C$1,'OPĆI DIO'!$N$4:$W$137,10,FALSE))</f>
        <v/>
      </c>
      <c r="B324" s="38" t="str">
        <f>IF(C324="","",VLOOKUP('OPĆI DIO'!$C$1,'OPĆI DIO'!$N$4:$W$137,9,FALSE))</f>
        <v/>
      </c>
      <c r="C324" s="43"/>
      <c r="D324" s="38" t="str">
        <f t="shared" si="52"/>
        <v/>
      </c>
      <c r="E324" s="43"/>
      <c r="F324" s="38" t="str">
        <f t="shared" si="58"/>
        <v/>
      </c>
      <c r="G324" s="74"/>
      <c r="H324" s="38" t="str">
        <f t="shared" si="59"/>
        <v/>
      </c>
      <c r="I324" s="38" t="str">
        <f t="shared" si="60"/>
        <v/>
      </c>
      <c r="J324" s="73"/>
      <c r="K324" s="73"/>
      <c r="L324" s="73"/>
      <c r="M324" s="255"/>
      <c r="N324" t="str">
        <f>IF(C324="","",'OPĆI DIO'!$C$1)</f>
        <v/>
      </c>
      <c r="O324" t="str">
        <f t="shared" si="53"/>
        <v/>
      </c>
      <c r="P324" t="str">
        <f t="shared" si="54"/>
        <v/>
      </c>
      <c r="Q324" t="str">
        <f t="shared" si="55"/>
        <v/>
      </c>
      <c r="R324" t="str">
        <f t="shared" si="56"/>
        <v/>
      </c>
      <c r="S324" t="str">
        <f t="shared" si="57"/>
        <v/>
      </c>
      <c r="AC324" t="s">
        <v>891</v>
      </c>
      <c r="AD324" t="s">
        <v>892</v>
      </c>
      <c r="AE324" t="s">
        <v>2895</v>
      </c>
      <c r="AF324" t="s">
        <v>2896</v>
      </c>
      <c r="AG324" t="s">
        <v>2919</v>
      </c>
      <c r="AH324" t="s">
        <v>2920</v>
      </c>
    </row>
    <row r="325" spans="1:34">
      <c r="A325" s="38" t="str">
        <f>IF(C325="","",VLOOKUP('OPĆI DIO'!$C$1,'OPĆI DIO'!$N$4:$W$137,10,FALSE))</f>
        <v/>
      </c>
      <c r="B325" s="38" t="str">
        <f>IF(C325="","",VLOOKUP('OPĆI DIO'!$C$1,'OPĆI DIO'!$N$4:$W$137,9,FALSE))</f>
        <v/>
      </c>
      <c r="C325" s="43"/>
      <c r="D325" s="38" t="str">
        <f t="shared" si="52"/>
        <v/>
      </c>
      <c r="E325" s="43"/>
      <c r="F325" s="38" t="str">
        <f t="shared" si="58"/>
        <v/>
      </c>
      <c r="G325" s="74"/>
      <c r="H325" s="38" t="str">
        <f t="shared" si="59"/>
        <v/>
      </c>
      <c r="I325" s="38" t="str">
        <f t="shared" si="60"/>
        <v/>
      </c>
      <c r="J325" s="73"/>
      <c r="K325" s="73"/>
      <c r="L325" s="73"/>
      <c r="M325" s="255"/>
      <c r="N325" t="str">
        <f>IF(C325="","",'OPĆI DIO'!$C$1)</f>
        <v/>
      </c>
      <c r="O325" t="str">
        <f t="shared" si="53"/>
        <v/>
      </c>
      <c r="P325" t="str">
        <f t="shared" si="54"/>
        <v/>
      </c>
      <c r="Q325" t="str">
        <f t="shared" si="55"/>
        <v/>
      </c>
      <c r="R325" t="str">
        <f t="shared" si="56"/>
        <v/>
      </c>
      <c r="S325" t="str">
        <f t="shared" si="57"/>
        <v/>
      </c>
      <c r="AC325" t="s">
        <v>893</v>
      </c>
      <c r="AD325" t="s">
        <v>894</v>
      </c>
      <c r="AE325" t="s">
        <v>2895</v>
      </c>
      <c r="AF325" t="s">
        <v>2896</v>
      </c>
      <c r="AG325" t="s">
        <v>2919</v>
      </c>
      <c r="AH325" t="s">
        <v>2920</v>
      </c>
    </row>
    <row r="326" spans="1:34">
      <c r="A326" s="38" t="str">
        <f>IF(C326="","",VLOOKUP('OPĆI DIO'!$C$1,'OPĆI DIO'!$N$4:$W$137,10,FALSE))</f>
        <v/>
      </c>
      <c r="B326" s="38" t="str">
        <f>IF(C326="","",VLOOKUP('OPĆI DIO'!$C$1,'OPĆI DIO'!$N$4:$W$137,9,FALSE))</f>
        <v/>
      </c>
      <c r="C326" s="43"/>
      <c r="D326" s="38" t="str">
        <f t="shared" ref="D326:D389" si="61">IFERROR(VLOOKUP(C326,$T$6:$U$23,2,FALSE),"")</f>
        <v/>
      </c>
      <c r="E326" s="43"/>
      <c r="F326" s="38" t="str">
        <f t="shared" si="58"/>
        <v/>
      </c>
      <c r="G326" s="74"/>
      <c r="H326" s="38" t="str">
        <f t="shared" si="59"/>
        <v/>
      </c>
      <c r="I326" s="38" t="str">
        <f t="shared" si="60"/>
        <v/>
      </c>
      <c r="J326" s="73"/>
      <c r="K326" s="73"/>
      <c r="L326" s="73"/>
      <c r="M326" s="255"/>
      <c r="N326" t="str">
        <f>IF(C326="","",'OPĆI DIO'!$C$1)</f>
        <v/>
      </c>
      <c r="O326" t="str">
        <f t="shared" ref="O326:O389" si="62">LEFT(E326,3)</f>
        <v/>
      </c>
      <c r="P326" t="str">
        <f t="shared" ref="P326:P389" si="63">LEFT(E326,2)</f>
        <v/>
      </c>
      <c r="Q326" t="str">
        <f t="shared" ref="Q326:Q389" si="64">LEFT(C326,3)</f>
        <v/>
      </c>
      <c r="R326" t="str">
        <f t="shared" ref="R326:R389" si="65">IF(S326="5",0,MID(I326,2,2))</f>
        <v/>
      </c>
      <c r="S326" t="str">
        <f t="shared" ref="S326:S389" si="66">LEFT(E326,1)</f>
        <v/>
      </c>
      <c r="AC326" t="s">
        <v>895</v>
      </c>
      <c r="AD326" t="s">
        <v>896</v>
      </c>
      <c r="AE326" t="s">
        <v>2895</v>
      </c>
      <c r="AF326" t="s">
        <v>2896</v>
      </c>
      <c r="AG326" t="s">
        <v>2919</v>
      </c>
      <c r="AH326" t="s">
        <v>2920</v>
      </c>
    </row>
    <row r="327" spans="1:34">
      <c r="A327" s="38" t="str">
        <f>IF(C327="","",VLOOKUP('OPĆI DIO'!$C$1,'OPĆI DIO'!$N$4:$W$137,10,FALSE))</f>
        <v/>
      </c>
      <c r="B327" s="38" t="str">
        <f>IF(C327="","",VLOOKUP('OPĆI DIO'!$C$1,'OPĆI DIO'!$N$4:$W$137,9,FALSE))</f>
        <v/>
      </c>
      <c r="C327" s="43"/>
      <c r="D327" s="38" t="str">
        <f t="shared" si="61"/>
        <v/>
      </c>
      <c r="E327" s="43"/>
      <c r="F327" s="38" t="str">
        <f t="shared" si="58"/>
        <v/>
      </c>
      <c r="G327" s="74"/>
      <c r="H327" s="38" t="str">
        <f t="shared" si="59"/>
        <v/>
      </c>
      <c r="I327" s="38" t="str">
        <f t="shared" si="60"/>
        <v/>
      </c>
      <c r="J327" s="73"/>
      <c r="K327" s="73"/>
      <c r="L327" s="73"/>
      <c r="M327" s="255"/>
      <c r="N327" t="str">
        <f>IF(C327="","",'OPĆI DIO'!$C$1)</f>
        <v/>
      </c>
      <c r="O327" t="str">
        <f t="shared" si="62"/>
        <v/>
      </c>
      <c r="P327" t="str">
        <f t="shared" si="63"/>
        <v/>
      </c>
      <c r="Q327" t="str">
        <f t="shared" si="64"/>
        <v/>
      </c>
      <c r="R327" t="str">
        <f t="shared" si="65"/>
        <v/>
      </c>
      <c r="S327" t="str">
        <f t="shared" si="66"/>
        <v/>
      </c>
      <c r="AC327" t="s">
        <v>897</v>
      </c>
      <c r="AD327" t="s">
        <v>898</v>
      </c>
      <c r="AE327" t="s">
        <v>2895</v>
      </c>
      <c r="AF327" t="s">
        <v>2896</v>
      </c>
      <c r="AG327" t="s">
        <v>2919</v>
      </c>
      <c r="AH327" t="s">
        <v>2920</v>
      </c>
    </row>
    <row r="328" spans="1:34">
      <c r="A328" s="38" t="str">
        <f>IF(C328="","",VLOOKUP('OPĆI DIO'!$C$1,'OPĆI DIO'!$N$4:$W$137,10,FALSE))</f>
        <v/>
      </c>
      <c r="B328" s="38" t="str">
        <f>IF(C328="","",VLOOKUP('OPĆI DIO'!$C$1,'OPĆI DIO'!$N$4:$W$137,9,FALSE))</f>
        <v/>
      </c>
      <c r="C328" s="43"/>
      <c r="D328" s="38" t="str">
        <f t="shared" si="61"/>
        <v/>
      </c>
      <c r="E328" s="43"/>
      <c r="F328" s="38" t="str">
        <f t="shared" si="58"/>
        <v/>
      </c>
      <c r="G328" s="74"/>
      <c r="H328" s="38" t="str">
        <f t="shared" si="59"/>
        <v/>
      </c>
      <c r="I328" s="38" t="str">
        <f t="shared" si="60"/>
        <v/>
      </c>
      <c r="J328" s="73"/>
      <c r="K328" s="73"/>
      <c r="L328" s="73"/>
      <c r="M328" s="255"/>
      <c r="N328" t="str">
        <f>IF(C328="","",'OPĆI DIO'!$C$1)</f>
        <v/>
      </c>
      <c r="O328" t="str">
        <f t="shared" si="62"/>
        <v/>
      </c>
      <c r="P328" t="str">
        <f t="shared" si="63"/>
        <v/>
      </c>
      <c r="Q328" t="str">
        <f t="shared" si="64"/>
        <v/>
      </c>
      <c r="R328" t="str">
        <f t="shared" si="65"/>
        <v/>
      </c>
      <c r="S328" t="str">
        <f t="shared" si="66"/>
        <v/>
      </c>
      <c r="AC328" t="s">
        <v>899</v>
      </c>
      <c r="AD328" t="s">
        <v>900</v>
      </c>
      <c r="AE328" t="s">
        <v>2895</v>
      </c>
      <c r="AF328" t="s">
        <v>2896</v>
      </c>
      <c r="AG328" t="s">
        <v>2919</v>
      </c>
      <c r="AH328" t="s">
        <v>2920</v>
      </c>
    </row>
    <row r="329" spans="1:34">
      <c r="A329" s="38" t="str">
        <f>IF(C329="","",VLOOKUP('OPĆI DIO'!$C$1,'OPĆI DIO'!$N$4:$W$137,10,FALSE))</f>
        <v/>
      </c>
      <c r="B329" s="38" t="str">
        <f>IF(C329="","",VLOOKUP('OPĆI DIO'!$C$1,'OPĆI DIO'!$N$4:$W$137,9,FALSE))</f>
        <v/>
      </c>
      <c r="C329" s="43"/>
      <c r="D329" s="38" t="str">
        <f t="shared" si="61"/>
        <v/>
      </c>
      <c r="E329" s="43"/>
      <c r="F329" s="38" t="str">
        <f t="shared" si="58"/>
        <v/>
      </c>
      <c r="G329" s="74"/>
      <c r="H329" s="38" t="str">
        <f t="shared" si="59"/>
        <v/>
      </c>
      <c r="I329" s="38" t="str">
        <f t="shared" si="60"/>
        <v/>
      </c>
      <c r="J329" s="73"/>
      <c r="K329" s="73"/>
      <c r="L329" s="73"/>
      <c r="M329" s="255"/>
      <c r="N329" t="str">
        <f>IF(C329="","",'OPĆI DIO'!$C$1)</f>
        <v/>
      </c>
      <c r="O329" t="str">
        <f t="shared" si="62"/>
        <v/>
      </c>
      <c r="P329" t="str">
        <f t="shared" si="63"/>
        <v/>
      </c>
      <c r="Q329" t="str">
        <f t="shared" si="64"/>
        <v/>
      </c>
      <c r="R329" t="str">
        <f t="shared" si="65"/>
        <v/>
      </c>
      <c r="S329" t="str">
        <f t="shared" si="66"/>
        <v/>
      </c>
      <c r="AC329" t="s">
        <v>901</v>
      </c>
      <c r="AD329" t="s">
        <v>902</v>
      </c>
      <c r="AE329" t="s">
        <v>2895</v>
      </c>
      <c r="AF329" t="s">
        <v>2896</v>
      </c>
      <c r="AG329" t="s">
        <v>2919</v>
      </c>
      <c r="AH329" t="s">
        <v>2920</v>
      </c>
    </row>
    <row r="330" spans="1:34">
      <c r="A330" s="38" t="str">
        <f>IF(C330="","",VLOOKUP('OPĆI DIO'!$C$1,'OPĆI DIO'!$N$4:$W$137,10,FALSE))</f>
        <v/>
      </c>
      <c r="B330" s="38" t="str">
        <f>IF(C330="","",VLOOKUP('OPĆI DIO'!$C$1,'OPĆI DIO'!$N$4:$W$137,9,FALSE))</f>
        <v/>
      </c>
      <c r="C330" s="43"/>
      <c r="D330" s="38" t="str">
        <f t="shared" si="61"/>
        <v/>
      </c>
      <c r="E330" s="43"/>
      <c r="F330" s="38" t="str">
        <f t="shared" si="58"/>
        <v/>
      </c>
      <c r="G330" s="74"/>
      <c r="H330" s="38" t="str">
        <f t="shared" si="59"/>
        <v/>
      </c>
      <c r="I330" s="38" t="str">
        <f t="shared" si="60"/>
        <v/>
      </c>
      <c r="J330" s="73"/>
      <c r="K330" s="73"/>
      <c r="L330" s="73"/>
      <c r="M330" s="255"/>
      <c r="N330" t="str">
        <f>IF(C330="","",'OPĆI DIO'!$C$1)</f>
        <v/>
      </c>
      <c r="O330" t="str">
        <f t="shared" si="62"/>
        <v/>
      </c>
      <c r="P330" t="str">
        <f t="shared" si="63"/>
        <v/>
      </c>
      <c r="Q330" t="str">
        <f t="shared" si="64"/>
        <v/>
      </c>
      <c r="R330" t="str">
        <f t="shared" si="65"/>
        <v/>
      </c>
      <c r="S330" t="str">
        <f t="shared" si="66"/>
        <v/>
      </c>
      <c r="AC330" t="s">
        <v>903</v>
      </c>
      <c r="AD330" t="s">
        <v>904</v>
      </c>
      <c r="AE330" t="s">
        <v>2895</v>
      </c>
      <c r="AF330" t="s">
        <v>2896</v>
      </c>
      <c r="AG330" t="s">
        <v>2919</v>
      </c>
      <c r="AH330" t="s">
        <v>2920</v>
      </c>
    </row>
    <row r="331" spans="1:34">
      <c r="A331" s="38" t="str">
        <f>IF(C331="","",VLOOKUP('OPĆI DIO'!$C$1,'OPĆI DIO'!$N$4:$W$137,10,FALSE))</f>
        <v/>
      </c>
      <c r="B331" s="38" t="str">
        <f>IF(C331="","",VLOOKUP('OPĆI DIO'!$C$1,'OPĆI DIO'!$N$4:$W$137,9,FALSE))</f>
        <v/>
      </c>
      <c r="C331" s="43"/>
      <c r="D331" s="38" t="str">
        <f t="shared" si="61"/>
        <v/>
      </c>
      <c r="E331" s="43"/>
      <c r="F331" s="38" t="str">
        <f t="shared" si="58"/>
        <v/>
      </c>
      <c r="G331" s="74"/>
      <c r="H331" s="38" t="str">
        <f t="shared" si="59"/>
        <v/>
      </c>
      <c r="I331" s="38" t="str">
        <f t="shared" si="60"/>
        <v/>
      </c>
      <c r="J331" s="73"/>
      <c r="K331" s="73"/>
      <c r="L331" s="73"/>
      <c r="M331" s="255"/>
      <c r="N331" t="str">
        <f>IF(C331="","",'OPĆI DIO'!$C$1)</f>
        <v/>
      </c>
      <c r="O331" t="str">
        <f t="shared" si="62"/>
        <v/>
      </c>
      <c r="P331" t="str">
        <f t="shared" si="63"/>
        <v/>
      </c>
      <c r="Q331" t="str">
        <f t="shared" si="64"/>
        <v/>
      </c>
      <c r="R331" t="str">
        <f t="shared" si="65"/>
        <v/>
      </c>
      <c r="S331" t="str">
        <f t="shared" si="66"/>
        <v/>
      </c>
      <c r="AC331" t="s">
        <v>905</v>
      </c>
      <c r="AD331" t="s">
        <v>906</v>
      </c>
      <c r="AE331" t="s">
        <v>2911</v>
      </c>
      <c r="AF331" t="s">
        <v>2912</v>
      </c>
      <c r="AG331" t="s">
        <v>2919</v>
      </c>
      <c r="AH331" t="s">
        <v>2920</v>
      </c>
    </row>
    <row r="332" spans="1:34">
      <c r="A332" s="38" t="str">
        <f>IF(C332="","",VLOOKUP('OPĆI DIO'!$C$1,'OPĆI DIO'!$N$4:$W$137,10,FALSE))</f>
        <v/>
      </c>
      <c r="B332" s="38" t="str">
        <f>IF(C332="","",VLOOKUP('OPĆI DIO'!$C$1,'OPĆI DIO'!$N$4:$W$137,9,FALSE))</f>
        <v/>
      </c>
      <c r="C332" s="43"/>
      <c r="D332" s="38" t="str">
        <f t="shared" si="61"/>
        <v/>
      </c>
      <c r="E332" s="43"/>
      <c r="F332" s="38" t="str">
        <f t="shared" si="58"/>
        <v/>
      </c>
      <c r="G332" s="74"/>
      <c r="H332" s="38" t="str">
        <f t="shared" si="59"/>
        <v/>
      </c>
      <c r="I332" s="38" t="str">
        <f t="shared" si="60"/>
        <v/>
      </c>
      <c r="J332" s="73"/>
      <c r="K332" s="73"/>
      <c r="L332" s="73"/>
      <c r="M332" s="255"/>
      <c r="N332" t="str">
        <f>IF(C332="","",'OPĆI DIO'!$C$1)</f>
        <v/>
      </c>
      <c r="O332" t="str">
        <f t="shared" si="62"/>
        <v/>
      </c>
      <c r="P332" t="str">
        <f t="shared" si="63"/>
        <v/>
      </c>
      <c r="Q332" t="str">
        <f t="shared" si="64"/>
        <v/>
      </c>
      <c r="R332" t="str">
        <f t="shared" si="65"/>
        <v/>
      </c>
      <c r="S332" t="str">
        <f t="shared" si="66"/>
        <v/>
      </c>
      <c r="AC332" t="s">
        <v>905</v>
      </c>
      <c r="AD332" t="s">
        <v>906</v>
      </c>
      <c r="AE332" t="s">
        <v>2895</v>
      </c>
      <c r="AF332" t="s">
        <v>2896</v>
      </c>
      <c r="AG332" t="s">
        <v>2919</v>
      </c>
      <c r="AH332" t="s">
        <v>2920</v>
      </c>
    </row>
    <row r="333" spans="1:34">
      <c r="A333" s="38" t="str">
        <f>IF(C333="","",VLOOKUP('OPĆI DIO'!$C$1,'OPĆI DIO'!$N$4:$W$137,10,FALSE))</f>
        <v/>
      </c>
      <c r="B333" s="38" t="str">
        <f>IF(C333="","",VLOOKUP('OPĆI DIO'!$C$1,'OPĆI DIO'!$N$4:$W$137,9,FALSE))</f>
        <v/>
      </c>
      <c r="C333" s="43"/>
      <c r="D333" s="38" t="str">
        <f t="shared" si="61"/>
        <v/>
      </c>
      <c r="E333" s="43"/>
      <c r="F333" s="38" t="str">
        <f t="shared" si="58"/>
        <v/>
      </c>
      <c r="G333" s="74"/>
      <c r="H333" s="38" t="str">
        <f t="shared" si="59"/>
        <v/>
      </c>
      <c r="I333" s="38" t="str">
        <f t="shared" si="60"/>
        <v/>
      </c>
      <c r="J333" s="73"/>
      <c r="K333" s="73"/>
      <c r="L333" s="73"/>
      <c r="M333" s="255"/>
      <c r="N333" t="str">
        <f>IF(C333="","",'OPĆI DIO'!$C$1)</f>
        <v/>
      </c>
      <c r="O333" t="str">
        <f t="shared" si="62"/>
        <v/>
      </c>
      <c r="P333" t="str">
        <f t="shared" si="63"/>
        <v/>
      </c>
      <c r="Q333" t="str">
        <f t="shared" si="64"/>
        <v/>
      </c>
      <c r="R333" t="str">
        <f t="shared" si="65"/>
        <v/>
      </c>
      <c r="S333" t="str">
        <f t="shared" si="66"/>
        <v/>
      </c>
      <c r="AC333" t="s">
        <v>907</v>
      </c>
      <c r="AD333" t="s">
        <v>908</v>
      </c>
      <c r="AE333" t="s">
        <v>2895</v>
      </c>
      <c r="AF333" t="s">
        <v>2896</v>
      </c>
      <c r="AG333" t="s">
        <v>2919</v>
      </c>
      <c r="AH333" t="s">
        <v>2920</v>
      </c>
    </row>
    <row r="334" spans="1:34">
      <c r="A334" s="38" t="str">
        <f>IF(C334="","",VLOOKUP('OPĆI DIO'!$C$1,'OPĆI DIO'!$N$4:$W$137,10,FALSE))</f>
        <v/>
      </c>
      <c r="B334" s="38" t="str">
        <f>IF(C334="","",VLOOKUP('OPĆI DIO'!$C$1,'OPĆI DIO'!$N$4:$W$137,9,FALSE))</f>
        <v/>
      </c>
      <c r="C334" s="43"/>
      <c r="D334" s="38" t="str">
        <f t="shared" si="61"/>
        <v/>
      </c>
      <c r="E334" s="43"/>
      <c r="F334" s="38" t="str">
        <f t="shared" si="58"/>
        <v/>
      </c>
      <c r="G334" s="74"/>
      <c r="H334" s="38" t="str">
        <f t="shared" si="59"/>
        <v/>
      </c>
      <c r="I334" s="38" t="str">
        <f t="shared" si="60"/>
        <v/>
      </c>
      <c r="J334" s="73"/>
      <c r="K334" s="73"/>
      <c r="L334" s="73"/>
      <c r="M334" s="255"/>
      <c r="N334" t="str">
        <f>IF(C334="","",'OPĆI DIO'!$C$1)</f>
        <v/>
      </c>
      <c r="O334" t="str">
        <f t="shared" si="62"/>
        <v/>
      </c>
      <c r="P334" t="str">
        <f t="shared" si="63"/>
        <v/>
      </c>
      <c r="Q334" t="str">
        <f t="shared" si="64"/>
        <v/>
      </c>
      <c r="R334" t="str">
        <f t="shared" si="65"/>
        <v/>
      </c>
      <c r="S334" t="str">
        <f t="shared" si="66"/>
        <v/>
      </c>
      <c r="AC334" t="s">
        <v>1421</v>
      </c>
      <c r="AD334" t="s">
        <v>1422</v>
      </c>
      <c r="AE334" t="s">
        <v>2895</v>
      </c>
      <c r="AF334" t="s">
        <v>2896</v>
      </c>
      <c r="AG334" t="s">
        <v>2919</v>
      </c>
      <c r="AH334" t="s">
        <v>2920</v>
      </c>
    </row>
    <row r="335" spans="1:34">
      <c r="A335" s="38" t="str">
        <f>IF(C335="","",VLOOKUP('OPĆI DIO'!$C$1,'OPĆI DIO'!$N$4:$W$137,10,FALSE))</f>
        <v/>
      </c>
      <c r="B335" s="38" t="str">
        <f>IF(C335="","",VLOOKUP('OPĆI DIO'!$C$1,'OPĆI DIO'!$N$4:$W$137,9,FALSE))</f>
        <v/>
      </c>
      <c r="C335" s="43"/>
      <c r="D335" s="38" t="str">
        <f t="shared" si="61"/>
        <v/>
      </c>
      <c r="E335" s="43"/>
      <c r="F335" s="38" t="str">
        <f t="shared" si="58"/>
        <v/>
      </c>
      <c r="G335" s="74"/>
      <c r="H335" s="38" t="str">
        <f t="shared" si="59"/>
        <v/>
      </c>
      <c r="I335" s="38" t="str">
        <f t="shared" si="60"/>
        <v/>
      </c>
      <c r="J335" s="73"/>
      <c r="K335" s="73"/>
      <c r="L335" s="73"/>
      <c r="M335" s="255"/>
      <c r="N335" t="str">
        <f>IF(C335="","",'OPĆI DIO'!$C$1)</f>
        <v/>
      </c>
      <c r="O335" t="str">
        <f t="shared" si="62"/>
        <v/>
      </c>
      <c r="P335" t="str">
        <f t="shared" si="63"/>
        <v/>
      </c>
      <c r="Q335" t="str">
        <f t="shared" si="64"/>
        <v/>
      </c>
      <c r="R335" t="str">
        <f t="shared" si="65"/>
        <v/>
      </c>
      <c r="S335" t="str">
        <f t="shared" si="66"/>
        <v/>
      </c>
      <c r="AC335" t="s">
        <v>1423</v>
      </c>
      <c r="AD335" t="s">
        <v>1424</v>
      </c>
      <c r="AE335" t="s">
        <v>2895</v>
      </c>
      <c r="AF335" t="s">
        <v>2896</v>
      </c>
      <c r="AG335" t="s">
        <v>2919</v>
      </c>
      <c r="AH335" t="s">
        <v>2920</v>
      </c>
    </row>
    <row r="336" spans="1:34">
      <c r="A336" s="38" t="str">
        <f>IF(C336="","",VLOOKUP('OPĆI DIO'!$C$1,'OPĆI DIO'!$N$4:$W$137,10,FALSE))</f>
        <v/>
      </c>
      <c r="B336" s="38" t="str">
        <f>IF(C336="","",VLOOKUP('OPĆI DIO'!$C$1,'OPĆI DIO'!$N$4:$W$137,9,FALSE))</f>
        <v/>
      </c>
      <c r="C336" s="43"/>
      <c r="D336" s="38" t="str">
        <f t="shared" si="61"/>
        <v/>
      </c>
      <c r="E336" s="43"/>
      <c r="F336" s="38" t="str">
        <f t="shared" si="58"/>
        <v/>
      </c>
      <c r="G336" s="74"/>
      <c r="H336" s="38" t="str">
        <f t="shared" si="59"/>
        <v/>
      </c>
      <c r="I336" s="38" t="str">
        <f t="shared" si="60"/>
        <v/>
      </c>
      <c r="J336" s="73"/>
      <c r="K336" s="73"/>
      <c r="L336" s="73"/>
      <c r="M336" s="255"/>
      <c r="N336" t="str">
        <f>IF(C336="","",'OPĆI DIO'!$C$1)</f>
        <v/>
      </c>
      <c r="O336" t="str">
        <f t="shared" si="62"/>
        <v/>
      </c>
      <c r="P336" t="str">
        <f t="shared" si="63"/>
        <v/>
      </c>
      <c r="Q336" t="str">
        <f t="shared" si="64"/>
        <v/>
      </c>
      <c r="R336" t="str">
        <f t="shared" si="65"/>
        <v/>
      </c>
      <c r="S336" t="str">
        <f t="shared" si="66"/>
        <v/>
      </c>
      <c r="AC336" t="s">
        <v>1425</v>
      </c>
      <c r="AD336" t="s">
        <v>1426</v>
      </c>
      <c r="AE336" t="s">
        <v>2895</v>
      </c>
      <c r="AF336" t="s">
        <v>2896</v>
      </c>
      <c r="AG336" t="s">
        <v>2919</v>
      </c>
      <c r="AH336" t="s">
        <v>2920</v>
      </c>
    </row>
    <row r="337" spans="1:34">
      <c r="A337" s="38" t="str">
        <f>IF(C337="","",VLOOKUP('OPĆI DIO'!$C$1,'OPĆI DIO'!$N$4:$W$137,10,FALSE))</f>
        <v/>
      </c>
      <c r="B337" s="38" t="str">
        <f>IF(C337="","",VLOOKUP('OPĆI DIO'!$C$1,'OPĆI DIO'!$N$4:$W$137,9,FALSE))</f>
        <v/>
      </c>
      <c r="C337" s="43"/>
      <c r="D337" s="38" t="str">
        <f t="shared" si="61"/>
        <v/>
      </c>
      <c r="E337" s="43"/>
      <c r="F337" s="38" t="str">
        <f t="shared" si="58"/>
        <v/>
      </c>
      <c r="G337" s="74"/>
      <c r="H337" s="38" t="str">
        <f t="shared" si="59"/>
        <v/>
      </c>
      <c r="I337" s="38" t="str">
        <f t="shared" si="60"/>
        <v/>
      </c>
      <c r="J337" s="73"/>
      <c r="K337" s="73"/>
      <c r="L337" s="73"/>
      <c r="M337" s="255"/>
      <c r="N337" t="str">
        <f>IF(C337="","",'OPĆI DIO'!$C$1)</f>
        <v/>
      </c>
      <c r="O337" t="str">
        <f t="shared" si="62"/>
        <v/>
      </c>
      <c r="P337" t="str">
        <f t="shared" si="63"/>
        <v/>
      </c>
      <c r="Q337" t="str">
        <f t="shared" si="64"/>
        <v/>
      </c>
      <c r="R337" t="str">
        <f t="shared" si="65"/>
        <v/>
      </c>
      <c r="S337" t="str">
        <f t="shared" si="66"/>
        <v/>
      </c>
      <c r="AC337" t="s">
        <v>2123</v>
      </c>
      <c r="AD337" t="s">
        <v>2124</v>
      </c>
      <c r="AE337" t="s">
        <v>2895</v>
      </c>
      <c r="AF337" t="s">
        <v>2896</v>
      </c>
      <c r="AG337" t="s">
        <v>2919</v>
      </c>
      <c r="AH337" t="s">
        <v>2920</v>
      </c>
    </row>
    <row r="338" spans="1:34">
      <c r="A338" s="38" t="str">
        <f>IF(C338="","",VLOOKUP('OPĆI DIO'!$C$1,'OPĆI DIO'!$N$4:$W$137,10,FALSE))</f>
        <v/>
      </c>
      <c r="B338" s="38" t="str">
        <f>IF(C338="","",VLOOKUP('OPĆI DIO'!$C$1,'OPĆI DIO'!$N$4:$W$137,9,FALSE))</f>
        <v/>
      </c>
      <c r="C338" s="43"/>
      <c r="D338" s="38" t="str">
        <f t="shared" si="61"/>
        <v/>
      </c>
      <c r="E338" s="43"/>
      <c r="F338" s="38" t="str">
        <f t="shared" si="58"/>
        <v/>
      </c>
      <c r="G338" s="74"/>
      <c r="H338" s="38" t="str">
        <f t="shared" si="59"/>
        <v/>
      </c>
      <c r="I338" s="38" t="str">
        <f t="shared" si="60"/>
        <v/>
      </c>
      <c r="J338" s="73"/>
      <c r="K338" s="73"/>
      <c r="L338" s="73"/>
      <c r="M338" s="255"/>
      <c r="N338" t="str">
        <f>IF(C338="","",'OPĆI DIO'!$C$1)</f>
        <v/>
      </c>
      <c r="O338" t="str">
        <f t="shared" si="62"/>
        <v/>
      </c>
      <c r="P338" t="str">
        <f t="shared" si="63"/>
        <v/>
      </c>
      <c r="Q338" t="str">
        <f t="shared" si="64"/>
        <v/>
      </c>
      <c r="R338" t="str">
        <f t="shared" si="65"/>
        <v/>
      </c>
      <c r="S338" t="str">
        <f t="shared" si="66"/>
        <v/>
      </c>
      <c r="AC338" t="s">
        <v>3004</v>
      </c>
      <c r="AD338" t="s">
        <v>2958</v>
      </c>
      <c r="AE338" t="s">
        <v>2895</v>
      </c>
      <c r="AF338" t="s">
        <v>2896</v>
      </c>
      <c r="AG338" t="s">
        <v>2919</v>
      </c>
      <c r="AH338" t="s">
        <v>2920</v>
      </c>
    </row>
    <row r="339" spans="1:34">
      <c r="A339" s="38" t="str">
        <f>IF(C339="","",VLOOKUP('OPĆI DIO'!$C$1,'OPĆI DIO'!$N$4:$W$137,10,FALSE))</f>
        <v/>
      </c>
      <c r="B339" s="38" t="str">
        <f>IF(C339="","",VLOOKUP('OPĆI DIO'!$C$1,'OPĆI DIO'!$N$4:$W$137,9,FALSE))</f>
        <v/>
      </c>
      <c r="C339" s="43"/>
      <c r="D339" s="38" t="str">
        <f t="shared" si="61"/>
        <v/>
      </c>
      <c r="E339" s="43"/>
      <c r="F339" s="38" t="str">
        <f t="shared" si="58"/>
        <v/>
      </c>
      <c r="G339" s="74"/>
      <c r="H339" s="38" t="str">
        <f t="shared" si="59"/>
        <v/>
      </c>
      <c r="I339" s="38" t="str">
        <f t="shared" si="60"/>
        <v/>
      </c>
      <c r="J339" s="73"/>
      <c r="K339" s="73"/>
      <c r="L339" s="73"/>
      <c r="M339" s="255"/>
      <c r="N339" t="str">
        <f>IF(C339="","",'OPĆI DIO'!$C$1)</f>
        <v/>
      </c>
      <c r="O339" t="str">
        <f t="shared" si="62"/>
        <v/>
      </c>
      <c r="P339" t="str">
        <f t="shared" si="63"/>
        <v/>
      </c>
      <c r="Q339" t="str">
        <f t="shared" si="64"/>
        <v/>
      </c>
      <c r="R339" t="str">
        <f t="shared" si="65"/>
        <v/>
      </c>
      <c r="S339" t="str">
        <f t="shared" si="66"/>
        <v/>
      </c>
      <c r="AC339" t="s">
        <v>909</v>
      </c>
      <c r="AD339" t="s">
        <v>670</v>
      </c>
      <c r="AE339" t="s">
        <v>2911</v>
      </c>
      <c r="AF339" t="s">
        <v>2912</v>
      </c>
      <c r="AG339" t="s">
        <v>2919</v>
      </c>
      <c r="AH339" t="s">
        <v>2920</v>
      </c>
    </row>
    <row r="340" spans="1:34">
      <c r="A340" s="38" t="str">
        <f>IF(C340="","",VLOOKUP('OPĆI DIO'!$C$1,'OPĆI DIO'!$N$4:$W$137,10,FALSE))</f>
        <v/>
      </c>
      <c r="B340" s="38" t="str">
        <f>IF(C340="","",VLOOKUP('OPĆI DIO'!$C$1,'OPĆI DIO'!$N$4:$W$137,9,FALSE))</f>
        <v/>
      </c>
      <c r="C340" s="43"/>
      <c r="D340" s="38" t="str">
        <f t="shared" si="61"/>
        <v/>
      </c>
      <c r="E340" s="43"/>
      <c r="F340" s="38" t="str">
        <f t="shared" si="58"/>
        <v/>
      </c>
      <c r="G340" s="74"/>
      <c r="H340" s="38" t="str">
        <f t="shared" si="59"/>
        <v/>
      </c>
      <c r="I340" s="38" t="str">
        <f t="shared" si="60"/>
        <v/>
      </c>
      <c r="J340" s="73"/>
      <c r="K340" s="73"/>
      <c r="L340" s="73"/>
      <c r="M340" s="255"/>
      <c r="N340" t="str">
        <f>IF(C340="","",'OPĆI DIO'!$C$1)</f>
        <v/>
      </c>
      <c r="O340" t="str">
        <f t="shared" si="62"/>
        <v/>
      </c>
      <c r="P340" t="str">
        <f t="shared" si="63"/>
        <v/>
      </c>
      <c r="Q340" t="str">
        <f t="shared" si="64"/>
        <v/>
      </c>
      <c r="R340" t="str">
        <f t="shared" si="65"/>
        <v/>
      </c>
      <c r="S340" t="str">
        <f t="shared" si="66"/>
        <v/>
      </c>
      <c r="AC340" t="s">
        <v>3005</v>
      </c>
      <c r="AD340" t="s">
        <v>4448</v>
      </c>
      <c r="AE340" t="s">
        <v>2911</v>
      </c>
      <c r="AF340" t="s">
        <v>2912</v>
      </c>
      <c r="AG340" t="s">
        <v>2919</v>
      </c>
      <c r="AH340" t="s">
        <v>2920</v>
      </c>
    </row>
    <row r="341" spans="1:34">
      <c r="A341" s="38" t="str">
        <f>IF(C341="","",VLOOKUP('OPĆI DIO'!$C$1,'OPĆI DIO'!$N$4:$W$137,10,FALSE))</f>
        <v/>
      </c>
      <c r="B341" s="38" t="str">
        <f>IF(C341="","",VLOOKUP('OPĆI DIO'!$C$1,'OPĆI DIO'!$N$4:$W$137,9,FALSE))</f>
        <v/>
      </c>
      <c r="C341" s="43"/>
      <c r="D341" s="38" t="str">
        <f t="shared" si="61"/>
        <v/>
      </c>
      <c r="E341" s="43"/>
      <c r="F341" s="38" t="str">
        <f t="shared" si="58"/>
        <v/>
      </c>
      <c r="G341" s="74"/>
      <c r="H341" s="38" t="str">
        <f t="shared" si="59"/>
        <v/>
      </c>
      <c r="I341" s="38" t="str">
        <f t="shared" si="60"/>
        <v/>
      </c>
      <c r="J341" s="73"/>
      <c r="K341" s="73"/>
      <c r="L341" s="73"/>
      <c r="M341" s="255"/>
      <c r="N341" t="str">
        <f>IF(C341="","",'OPĆI DIO'!$C$1)</f>
        <v/>
      </c>
      <c r="O341" t="str">
        <f t="shared" si="62"/>
        <v/>
      </c>
      <c r="P341" t="str">
        <f t="shared" si="63"/>
        <v/>
      </c>
      <c r="Q341" t="str">
        <f t="shared" si="64"/>
        <v/>
      </c>
      <c r="R341" t="str">
        <f t="shared" si="65"/>
        <v/>
      </c>
      <c r="S341" t="str">
        <f t="shared" si="66"/>
        <v/>
      </c>
      <c r="AC341" t="s">
        <v>3006</v>
      </c>
      <c r="AD341" t="s">
        <v>4449</v>
      </c>
      <c r="AE341" t="s">
        <v>2911</v>
      </c>
      <c r="AF341" t="s">
        <v>2912</v>
      </c>
      <c r="AG341" t="s">
        <v>2919</v>
      </c>
      <c r="AH341" t="s">
        <v>2920</v>
      </c>
    </row>
    <row r="342" spans="1:34">
      <c r="A342" s="38" t="str">
        <f>IF(C342="","",VLOOKUP('OPĆI DIO'!$C$1,'OPĆI DIO'!$N$4:$W$137,10,FALSE))</f>
        <v/>
      </c>
      <c r="B342" s="38" t="str">
        <f>IF(C342="","",VLOOKUP('OPĆI DIO'!$C$1,'OPĆI DIO'!$N$4:$W$137,9,FALSE))</f>
        <v/>
      </c>
      <c r="C342" s="43"/>
      <c r="D342" s="38" t="str">
        <f t="shared" si="61"/>
        <v/>
      </c>
      <c r="E342" s="43"/>
      <c r="F342" s="38" t="str">
        <f t="shared" si="58"/>
        <v/>
      </c>
      <c r="G342" s="74"/>
      <c r="H342" s="38" t="str">
        <f t="shared" si="59"/>
        <v/>
      </c>
      <c r="I342" s="38" t="str">
        <f t="shared" si="60"/>
        <v/>
      </c>
      <c r="J342" s="73"/>
      <c r="K342" s="73"/>
      <c r="L342" s="73"/>
      <c r="M342" s="255"/>
      <c r="N342" t="str">
        <f>IF(C342="","",'OPĆI DIO'!$C$1)</f>
        <v/>
      </c>
      <c r="O342" t="str">
        <f t="shared" si="62"/>
        <v/>
      </c>
      <c r="P342" t="str">
        <f t="shared" si="63"/>
        <v/>
      </c>
      <c r="Q342" t="str">
        <f t="shared" si="64"/>
        <v/>
      </c>
      <c r="R342" t="str">
        <f t="shared" si="65"/>
        <v/>
      </c>
      <c r="S342" t="str">
        <f t="shared" si="66"/>
        <v/>
      </c>
      <c r="AC342" t="s">
        <v>910</v>
      </c>
      <c r="AD342" t="s">
        <v>911</v>
      </c>
      <c r="AE342" t="s">
        <v>2911</v>
      </c>
      <c r="AF342" t="s">
        <v>2912</v>
      </c>
      <c r="AG342" t="s">
        <v>2919</v>
      </c>
      <c r="AH342" t="s">
        <v>2920</v>
      </c>
    </row>
    <row r="343" spans="1:34">
      <c r="A343" s="38" t="str">
        <f>IF(C343="","",VLOOKUP('OPĆI DIO'!$C$1,'OPĆI DIO'!$N$4:$W$137,10,FALSE))</f>
        <v/>
      </c>
      <c r="B343" s="38" t="str">
        <f>IF(C343="","",VLOOKUP('OPĆI DIO'!$C$1,'OPĆI DIO'!$N$4:$W$137,9,FALSE))</f>
        <v/>
      </c>
      <c r="C343" s="43"/>
      <c r="D343" s="38" t="str">
        <f t="shared" si="61"/>
        <v/>
      </c>
      <c r="E343" s="43"/>
      <c r="F343" s="38" t="str">
        <f t="shared" si="58"/>
        <v/>
      </c>
      <c r="G343" s="74"/>
      <c r="H343" s="38" t="str">
        <f t="shared" si="59"/>
        <v/>
      </c>
      <c r="I343" s="38" t="str">
        <f t="shared" si="60"/>
        <v/>
      </c>
      <c r="J343" s="73"/>
      <c r="K343" s="73"/>
      <c r="L343" s="73"/>
      <c r="M343" s="255"/>
      <c r="N343" t="str">
        <f>IF(C343="","",'OPĆI DIO'!$C$1)</f>
        <v/>
      </c>
      <c r="O343" t="str">
        <f t="shared" si="62"/>
        <v/>
      </c>
      <c r="P343" t="str">
        <f t="shared" si="63"/>
        <v/>
      </c>
      <c r="Q343" t="str">
        <f t="shared" si="64"/>
        <v/>
      </c>
      <c r="R343" t="str">
        <f t="shared" si="65"/>
        <v/>
      </c>
      <c r="S343" t="str">
        <f t="shared" si="66"/>
        <v/>
      </c>
      <c r="AC343" t="s">
        <v>1257</v>
      </c>
      <c r="AD343" t="s">
        <v>1258</v>
      </c>
      <c r="AE343" t="s">
        <v>2893</v>
      </c>
      <c r="AF343" t="s">
        <v>2894</v>
      </c>
      <c r="AG343" t="s">
        <v>2919</v>
      </c>
      <c r="AH343" t="s">
        <v>2920</v>
      </c>
    </row>
    <row r="344" spans="1:34">
      <c r="A344" s="38" t="str">
        <f>IF(C344="","",VLOOKUP('OPĆI DIO'!$C$1,'OPĆI DIO'!$N$4:$W$137,10,FALSE))</f>
        <v/>
      </c>
      <c r="B344" s="38" t="str">
        <f>IF(C344="","",VLOOKUP('OPĆI DIO'!$C$1,'OPĆI DIO'!$N$4:$W$137,9,FALSE))</f>
        <v/>
      </c>
      <c r="C344" s="43"/>
      <c r="D344" s="38" t="str">
        <f t="shared" si="61"/>
        <v/>
      </c>
      <c r="E344" s="43"/>
      <c r="F344" s="38" t="str">
        <f t="shared" si="58"/>
        <v/>
      </c>
      <c r="G344" s="74"/>
      <c r="H344" s="38" t="str">
        <f t="shared" si="59"/>
        <v/>
      </c>
      <c r="I344" s="38" t="str">
        <f t="shared" si="60"/>
        <v/>
      </c>
      <c r="J344" s="73"/>
      <c r="K344" s="73"/>
      <c r="L344" s="73"/>
      <c r="M344" s="255"/>
      <c r="N344" t="str">
        <f>IF(C344="","",'OPĆI DIO'!$C$1)</f>
        <v/>
      </c>
      <c r="O344" t="str">
        <f t="shared" si="62"/>
        <v/>
      </c>
      <c r="P344" t="str">
        <f t="shared" si="63"/>
        <v/>
      </c>
      <c r="Q344" t="str">
        <f t="shared" si="64"/>
        <v/>
      </c>
      <c r="R344" t="str">
        <f t="shared" si="65"/>
        <v/>
      </c>
      <c r="S344" t="str">
        <f t="shared" si="66"/>
        <v/>
      </c>
      <c r="AC344" t="s">
        <v>1289</v>
      </c>
      <c r="AD344" t="s">
        <v>1290</v>
      </c>
      <c r="AE344" t="s">
        <v>2893</v>
      </c>
      <c r="AF344" t="s">
        <v>2894</v>
      </c>
      <c r="AG344" t="s">
        <v>2919</v>
      </c>
      <c r="AH344" t="s">
        <v>2920</v>
      </c>
    </row>
    <row r="345" spans="1:34">
      <c r="A345" s="38" t="str">
        <f>IF(C345="","",VLOOKUP('OPĆI DIO'!$C$1,'OPĆI DIO'!$N$4:$W$137,10,FALSE))</f>
        <v/>
      </c>
      <c r="B345" s="38" t="str">
        <f>IF(C345="","",VLOOKUP('OPĆI DIO'!$C$1,'OPĆI DIO'!$N$4:$W$137,9,FALSE))</f>
        <v/>
      </c>
      <c r="C345" s="43"/>
      <c r="D345" s="38" t="str">
        <f t="shared" si="61"/>
        <v/>
      </c>
      <c r="E345" s="43"/>
      <c r="F345" s="38" t="str">
        <f t="shared" si="58"/>
        <v/>
      </c>
      <c r="G345" s="74"/>
      <c r="H345" s="38" t="str">
        <f t="shared" si="59"/>
        <v/>
      </c>
      <c r="I345" s="38" t="str">
        <f t="shared" si="60"/>
        <v/>
      </c>
      <c r="J345" s="73"/>
      <c r="K345" s="73"/>
      <c r="L345" s="73"/>
      <c r="M345" s="255"/>
      <c r="N345" t="str">
        <f>IF(C345="","",'OPĆI DIO'!$C$1)</f>
        <v/>
      </c>
      <c r="O345" t="str">
        <f t="shared" si="62"/>
        <v/>
      </c>
      <c r="P345" t="str">
        <f t="shared" si="63"/>
        <v/>
      </c>
      <c r="Q345" t="str">
        <f t="shared" si="64"/>
        <v/>
      </c>
      <c r="R345" t="str">
        <f t="shared" si="65"/>
        <v/>
      </c>
      <c r="S345" t="str">
        <f t="shared" si="66"/>
        <v/>
      </c>
      <c r="AC345" t="s">
        <v>2125</v>
      </c>
      <c r="AD345" t="s">
        <v>2126</v>
      </c>
      <c r="AE345" t="s">
        <v>2893</v>
      </c>
      <c r="AF345" t="s">
        <v>2894</v>
      </c>
      <c r="AG345" t="s">
        <v>2919</v>
      </c>
      <c r="AH345" t="s">
        <v>2920</v>
      </c>
    </row>
    <row r="346" spans="1:34">
      <c r="A346" s="38" t="str">
        <f>IF(C346="","",VLOOKUP('OPĆI DIO'!$C$1,'OPĆI DIO'!$N$4:$W$137,10,FALSE))</f>
        <v/>
      </c>
      <c r="B346" s="38" t="str">
        <f>IF(C346="","",VLOOKUP('OPĆI DIO'!$C$1,'OPĆI DIO'!$N$4:$W$137,9,FALSE))</f>
        <v/>
      </c>
      <c r="C346" s="43"/>
      <c r="D346" s="38" t="str">
        <f t="shared" si="61"/>
        <v/>
      </c>
      <c r="E346" s="43"/>
      <c r="F346" s="38" t="str">
        <f t="shared" si="58"/>
        <v/>
      </c>
      <c r="G346" s="74"/>
      <c r="H346" s="38" t="str">
        <f t="shared" si="59"/>
        <v/>
      </c>
      <c r="I346" s="38" t="str">
        <f t="shared" si="60"/>
        <v/>
      </c>
      <c r="J346" s="73"/>
      <c r="K346" s="73"/>
      <c r="L346" s="73"/>
      <c r="M346" s="255"/>
      <c r="N346" t="str">
        <f>IF(C346="","",'OPĆI DIO'!$C$1)</f>
        <v/>
      </c>
      <c r="O346" t="str">
        <f t="shared" si="62"/>
        <v/>
      </c>
      <c r="P346" t="str">
        <f t="shared" si="63"/>
        <v/>
      </c>
      <c r="Q346" t="str">
        <f t="shared" si="64"/>
        <v/>
      </c>
      <c r="R346" t="str">
        <f t="shared" si="65"/>
        <v/>
      </c>
      <c r="S346" t="str">
        <f t="shared" si="66"/>
        <v/>
      </c>
      <c r="AC346" t="s">
        <v>2127</v>
      </c>
      <c r="AD346" t="s">
        <v>2128</v>
      </c>
      <c r="AE346" t="s">
        <v>2893</v>
      </c>
      <c r="AF346" t="s">
        <v>2894</v>
      </c>
      <c r="AG346" t="s">
        <v>2919</v>
      </c>
      <c r="AH346" t="s">
        <v>2920</v>
      </c>
    </row>
    <row r="347" spans="1:34">
      <c r="A347" s="38" t="str">
        <f>IF(C347="","",VLOOKUP('OPĆI DIO'!$C$1,'OPĆI DIO'!$N$4:$W$137,10,FALSE))</f>
        <v/>
      </c>
      <c r="B347" s="38" t="str">
        <f>IF(C347="","",VLOOKUP('OPĆI DIO'!$C$1,'OPĆI DIO'!$N$4:$W$137,9,FALSE))</f>
        <v/>
      </c>
      <c r="C347" s="43"/>
      <c r="D347" s="38" t="str">
        <f t="shared" si="61"/>
        <v/>
      </c>
      <c r="E347" s="43"/>
      <c r="F347" s="38" t="str">
        <f t="shared" si="58"/>
        <v/>
      </c>
      <c r="G347" s="74"/>
      <c r="H347" s="38" t="str">
        <f t="shared" si="59"/>
        <v/>
      </c>
      <c r="I347" s="38" t="str">
        <f t="shared" si="60"/>
        <v/>
      </c>
      <c r="J347" s="73"/>
      <c r="K347" s="73"/>
      <c r="L347" s="73"/>
      <c r="M347" s="255"/>
      <c r="N347" t="str">
        <f>IF(C347="","",'OPĆI DIO'!$C$1)</f>
        <v/>
      </c>
      <c r="O347" t="str">
        <f t="shared" si="62"/>
        <v/>
      </c>
      <c r="P347" t="str">
        <f t="shared" si="63"/>
        <v/>
      </c>
      <c r="Q347" t="str">
        <f t="shared" si="64"/>
        <v/>
      </c>
      <c r="R347" t="str">
        <f t="shared" si="65"/>
        <v/>
      </c>
      <c r="S347" t="str">
        <f t="shared" si="66"/>
        <v/>
      </c>
      <c r="AC347" t="s">
        <v>2129</v>
      </c>
      <c r="AD347" t="s">
        <v>2130</v>
      </c>
      <c r="AE347" t="s">
        <v>2893</v>
      </c>
      <c r="AF347" t="s">
        <v>2894</v>
      </c>
      <c r="AG347" t="s">
        <v>2919</v>
      </c>
      <c r="AH347" t="s">
        <v>2920</v>
      </c>
    </row>
    <row r="348" spans="1:34">
      <c r="A348" s="38" t="str">
        <f>IF(C348="","",VLOOKUP('OPĆI DIO'!$C$1,'OPĆI DIO'!$N$4:$W$137,10,FALSE))</f>
        <v/>
      </c>
      <c r="B348" s="38" t="str">
        <f>IF(C348="","",VLOOKUP('OPĆI DIO'!$C$1,'OPĆI DIO'!$N$4:$W$137,9,FALSE))</f>
        <v/>
      </c>
      <c r="C348" s="43"/>
      <c r="D348" s="38" t="str">
        <f t="shared" si="61"/>
        <v/>
      </c>
      <c r="E348" s="43"/>
      <c r="F348" s="38" t="str">
        <f t="shared" si="58"/>
        <v/>
      </c>
      <c r="G348" s="74"/>
      <c r="H348" s="38" t="str">
        <f t="shared" si="59"/>
        <v/>
      </c>
      <c r="I348" s="38" t="str">
        <f t="shared" si="60"/>
        <v/>
      </c>
      <c r="J348" s="73"/>
      <c r="K348" s="73"/>
      <c r="L348" s="73"/>
      <c r="M348" s="255"/>
      <c r="N348" t="str">
        <f>IF(C348="","",'OPĆI DIO'!$C$1)</f>
        <v/>
      </c>
      <c r="O348" t="str">
        <f t="shared" si="62"/>
        <v/>
      </c>
      <c r="P348" t="str">
        <f t="shared" si="63"/>
        <v/>
      </c>
      <c r="Q348" t="str">
        <f t="shared" si="64"/>
        <v/>
      </c>
      <c r="R348" t="str">
        <f t="shared" si="65"/>
        <v/>
      </c>
      <c r="S348" t="str">
        <f t="shared" si="66"/>
        <v/>
      </c>
      <c r="AC348" t="s">
        <v>3008</v>
      </c>
      <c r="AD348" t="s">
        <v>3009</v>
      </c>
      <c r="AE348" t="s">
        <v>2893</v>
      </c>
      <c r="AF348" t="s">
        <v>2894</v>
      </c>
      <c r="AG348" t="s">
        <v>2919</v>
      </c>
      <c r="AH348" t="s">
        <v>2920</v>
      </c>
    </row>
    <row r="349" spans="1:34">
      <c r="A349" s="38" t="str">
        <f>IF(C349="","",VLOOKUP('OPĆI DIO'!$C$1,'OPĆI DIO'!$N$4:$W$137,10,FALSE))</f>
        <v/>
      </c>
      <c r="B349" s="38" t="str">
        <f>IF(C349="","",VLOOKUP('OPĆI DIO'!$C$1,'OPĆI DIO'!$N$4:$W$137,9,FALSE))</f>
        <v/>
      </c>
      <c r="C349" s="43"/>
      <c r="D349" s="38" t="str">
        <f t="shared" si="61"/>
        <v/>
      </c>
      <c r="E349" s="43"/>
      <c r="F349" s="38" t="str">
        <f t="shared" si="58"/>
        <v/>
      </c>
      <c r="G349" s="74"/>
      <c r="H349" s="38" t="str">
        <f t="shared" si="59"/>
        <v/>
      </c>
      <c r="I349" s="38" t="str">
        <f t="shared" si="60"/>
        <v/>
      </c>
      <c r="J349" s="73"/>
      <c r="K349" s="73"/>
      <c r="L349" s="73"/>
      <c r="M349" s="255"/>
      <c r="N349" t="str">
        <f>IF(C349="","",'OPĆI DIO'!$C$1)</f>
        <v/>
      </c>
      <c r="O349" t="str">
        <f t="shared" si="62"/>
        <v/>
      </c>
      <c r="P349" t="str">
        <f t="shared" si="63"/>
        <v/>
      </c>
      <c r="Q349" t="str">
        <f t="shared" si="64"/>
        <v/>
      </c>
      <c r="R349" t="str">
        <f t="shared" si="65"/>
        <v/>
      </c>
      <c r="S349" t="str">
        <f t="shared" si="66"/>
        <v/>
      </c>
      <c r="AC349" t="s">
        <v>3010</v>
      </c>
      <c r="AD349" t="s">
        <v>3011</v>
      </c>
      <c r="AE349" t="s">
        <v>2893</v>
      </c>
      <c r="AF349" t="s">
        <v>2894</v>
      </c>
      <c r="AG349" t="s">
        <v>2919</v>
      </c>
      <c r="AH349" t="s">
        <v>2920</v>
      </c>
    </row>
    <row r="350" spans="1:34">
      <c r="A350" s="38" t="str">
        <f>IF(C350="","",VLOOKUP('OPĆI DIO'!$C$1,'OPĆI DIO'!$N$4:$W$137,10,FALSE))</f>
        <v/>
      </c>
      <c r="B350" s="38" t="str">
        <f>IF(C350="","",VLOOKUP('OPĆI DIO'!$C$1,'OPĆI DIO'!$N$4:$W$137,9,FALSE))</f>
        <v/>
      </c>
      <c r="C350" s="43"/>
      <c r="D350" s="38" t="str">
        <f t="shared" si="61"/>
        <v/>
      </c>
      <c r="E350" s="43"/>
      <c r="F350" s="38" t="str">
        <f t="shared" ref="F350:F413" si="67">IFERROR(VLOOKUP(E350,$W$5:$Y$131,2,FALSE),"")</f>
        <v/>
      </c>
      <c r="G350" s="74"/>
      <c r="H350" s="38" t="str">
        <f t="shared" ref="H350:H413" si="68">IFERROR(VLOOKUP(G350,$AC$6:$AD$355,2,FALSE),"")</f>
        <v/>
      </c>
      <c r="I350" s="38" t="str">
        <f t="shared" ref="I350:I413" si="69">IFERROR(VLOOKUP(G350,$AC$6:$AG$355,3,FALSE),"")</f>
        <v/>
      </c>
      <c r="J350" s="73"/>
      <c r="K350" s="73"/>
      <c r="L350" s="73"/>
      <c r="M350" s="255"/>
      <c r="N350" t="str">
        <f>IF(C350="","",'OPĆI DIO'!$C$1)</f>
        <v/>
      </c>
      <c r="O350" t="str">
        <f t="shared" si="62"/>
        <v/>
      </c>
      <c r="P350" t="str">
        <f t="shared" si="63"/>
        <v/>
      </c>
      <c r="Q350" t="str">
        <f t="shared" si="64"/>
        <v/>
      </c>
      <c r="R350" t="str">
        <f t="shared" si="65"/>
        <v/>
      </c>
      <c r="S350" t="str">
        <f t="shared" si="66"/>
        <v/>
      </c>
      <c r="AC350" t="s">
        <v>1333</v>
      </c>
      <c r="AD350" t="s">
        <v>1334</v>
      </c>
      <c r="AE350" t="s">
        <v>2893</v>
      </c>
      <c r="AF350" t="s">
        <v>2894</v>
      </c>
      <c r="AG350" t="s">
        <v>2919</v>
      </c>
      <c r="AH350" t="s">
        <v>2920</v>
      </c>
    </row>
    <row r="351" spans="1:34">
      <c r="A351" s="38" t="str">
        <f>IF(C351="","",VLOOKUP('OPĆI DIO'!$C$1,'OPĆI DIO'!$N$4:$W$137,10,FALSE))</f>
        <v/>
      </c>
      <c r="B351" s="38" t="str">
        <f>IF(C351="","",VLOOKUP('OPĆI DIO'!$C$1,'OPĆI DIO'!$N$4:$W$137,9,FALSE))</f>
        <v/>
      </c>
      <c r="C351" s="43"/>
      <c r="D351" s="38" t="str">
        <f t="shared" si="61"/>
        <v/>
      </c>
      <c r="E351" s="43"/>
      <c r="F351" s="38" t="str">
        <f t="shared" si="67"/>
        <v/>
      </c>
      <c r="G351" s="74"/>
      <c r="H351" s="38" t="str">
        <f t="shared" si="68"/>
        <v/>
      </c>
      <c r="I351" s="38" t="str">
        <f t="shared" si="69"/>
        <v/>
      </c>
      <c r="J351" s="73"/>
      <c r="K351" s="73"/>
      <c r="L351" s="73"/>
      <c r="M351" s="255"/>
      <c r="N351" t="str">
        <f>IF(C351="","",'OPĆI DIO'!$C$1)</f>
        <v/>
      </c>
      <c r="O351" t="str">
        <f t="shared" si="62"/>
        <v/>
      </c>
      <c r="P351" t="str">
        <f t="shared" si="63"/>
        <v/>
      </c>
      <c r="Q351" t="str">
        <f t="shared" si="64"/>
        <v/>
      </c>
      <c r="R351" t="str">
        <f t="shared" si="65"/>
        <v/>
      </c>
      <c r="S351" t="str">
        <f t="shared" si="66"/>
        <v/>
      </c>
      <c r="AC351" t="s">
        <v>757</v>
      </c>
      <c r="AD351" t="s">
        <v>758</v>
      </c>
      <c r="AE351" t="s">
        <v>2893</v>
      </c>
      <c r="AF351" t="s">
        <v>2894</v>
      </c>
      <c r="AG351" t="s">
        <v>2919</v>
      </c>
      <c r="AH351" t="s">
        <v>2920</v>
      </c>
    </row>
    <row r="352" spans="1:34">
      <c r="A352" s="38" t="str">
        <f>IF(C352="","",VLOOKUP('OPĆI DIO'!$C$1,'OPĆI DIO'!$N$4:$W$137,10,FALSE))</f>
        <v/>
      </c>
      <c r="B352" s="38" t="str">
        <f>IF(C352="","",VLOOKUP('OPĆI DIO'!$C$1,'OPĆI DIO'!$N$4:$W$137,9,FALSE))</f>
        <v/>
      </c>
      <c r="C352" s="43"/>
      <c r="D352" s="38" t="str">
        <f t="shared" si="61"/>
        <v/>
      </c>
      <c r="E352" s="43"/>
      <c r="F352" s="38" t="str">
        <f t="shared" si="67"/>
        <v/>
      </c>
      <c r="G352" s="74"/>
      <c r="H352" s="38" t="str">
        <f t="shared" si="68"/>
        <v/>
      </c>
      <c r="I352" s="38" t="str">
        <f t="shared" si="69"/>
        <v/>
      </c>
      <c r="J352" s="73"/>
      <c r="K352" s="73"/>
      <c r="L352" s="73"/>
      <c r="M352" s="255"/>
      <c r="N352" t="str">
        <f>IF(C352="","",'OPĆI DIO'!$C$1)</f>
        <v/>
      </c>
      <c r="O352" t="str">
        <f t="shared" si="62"/>
        <v/>
      </c>
      <c r="P352" t="str">
        <f t="shared" si="63"/>
        <v/>
      </c>
      <c r="Q352" t="str">
        <f t="shared" si="64"/>
        <v/>
      </c>
      <c r="R352" t="str">
        <f t="shared" si="65"/>
        <v/>
      </c>
      <c r="S352" t="str">
        <f t="shared" si="66"/>
        <v/>
      </c>
      <c r="AC352" t="s">
        <v>2131</v>
      </c>
      <c r="AD352" t="s">
        <v>2132</v>
      </c>
      <c r="AE352" t="s">
        <v>2893</v>
      </c>
      <c r="AF352" t="s">
        <v>2894</v>
      </c>
      <c r="AG352" t="s">
        <v>2919</v>
      </c>
      <c r="AH352" t="s">
        <v>2920</v>
      </c>
    </row>
    <row r="353" spans="1:34">
      <c r="A353" s="38" t="str">
        <f>IF(C353="","",VLOOKUP('OPĆI DIO'!$C$1,'OPĆI DIO'!$N$4:$W$137,10,FALSE))</f>
        <v/>
      </c>
      <c r="B353" s="38" t="str">
        <f>IF(C353="","",VLOOKUP('OPĆI DIO'!$C$1,'OPĆI DIO'!$N$4:$W$137,9,FALSE))</f>
        <v/>
      </c>
      <c r="C353" s="43"/>
      <c r="D353" s="38" t="str">
        <f t="shared" si="61"/>
        <v/>
      </c>
      <c r="E353" s="43"/>
      <c r="F353" s="38" t="str">
        <f t="shared" si="67"/>
        <v/>
      </c>
      <c r="G353" s="74"/>
      <c r="H353" s="38" t="str">
        <f t="shared" si="68"/>
        <v/>
      </c>
      <c r="I353" s="38" t="str">
        <f t="shared" si="69"/>
        <v/>
      </c>
      <c r="J353" s="73"/>
      <c r="K353" s="73"/>
      <c r="L353" s="73"/>
      <c r="M353" s="255"/>
      <c r="N353" t="str">
        <f>IF(C353="","",'OPĆI DIO'!$C$1)</f>
        <v/>
      </c>
      <c r="O353" t="str">
        <f t="shared" si="62"/>
        <v/>
      </c>
      <c r="P353" t="str">
        <f t="shared" si="63"/>
        <v/>
      </c>
      <c r="Q353" t="str">
        <f t="shared" si="64"/>
        <v/>
      </c>
      <c r="R353" t="str">
        <f t="shared" si="65"/>
        <v/>
      </c>
      <c r="S353" t="str">
        <f t="shared" si="66"/>
        <v/>
      </c>
      <c r="AC353" t="s">
        <v>2133</v>
      </c>
      <c r="AD353" t="s">
        <v>2134</v>
      </c>
      <c r="AE353" t="s">
        <v>2893</v>
      </c>
      <c r="AF353" t="s">
        <v>2894</v>
      </c>
      <c r="AG353" t="s">
        <v>2919</v>
      </c>
      <c r="AH353" t="s">
        <v>2920</v>
      </c>
    </row>
    <row r="354" spans="1:34">
      <c r="A354" s="38" t="str">
        <f>IF(C354="","",VLOOKUP('OPĆI DIO'!$C$1,'OPĆI DIO'!$N$4:$W$137,10,FALSE))</f>
        <v/>
      </c>
      <c r="B354" s="38" t="str">
        <f>IF(C354="","",VLOOKUP('OPĆI DIO'!$C$1,'OPĆI DIO'!$N$4:$W$137,9,FALSE))</f>
        <v/>
      </c>
      <c r="C354" s="43"/>
      <c r="D354" s="38" t="str">
        <f t="shared" si="61"/>
        <v/>
      </c>
      <c r="E354" s="43"/>
      <c r="F354" s="38" t="str">
        <f t="shared" si="67"/>
        <v/>
      </c>
      <c r="G354" s="74"/>
      <c r="H354" s="38" t="str">
        <f t="shared" si="68"/>
        <v/>
      </c>
      <c r="I354" s="38" t="str">
        <f t="shared" si="69"/>
        <v/>
      </c>
      <c r="J354" s="73"/>
      <c r="K354" s="73"/>
      <c r="L354" s="73"/>
      <c r="M354" s="255"/>
      <c r="N354" t="str">
        <f>IF(C354="","",'OPĆI DIO'!$C$1)</f>
        <v/>
      </c>
      <c r="O354" t="str">
        <f t="shared" si="62"/>
        <v/>
      </c>
      <c r="P354" t="str">
        <f t="shared" si="63"/>
        <v/>
      </c>
      <c r="Q354" t="str">
        <f t="shared" si="64"/>
        <v/>
      </c>
      <c r="R354" t="str">
        <f t="shared" si="65"/>
        <v/>
      </c>
      <c r="S354" t="str">
        <f t="shared" si="66"/>
        <v/>
      </c>
      <c r="AC354" t="s">
        <v>3012</v>
      </c>
      <c r="AD354" t="s">
        <v>3013</v>
      </c>
      <c r="AE354" t="s">
        <v>2893</v>
      </c>
      <c r="AF354" t="s">
        <v>2894</v>
      </c>
      <c r="AG354" t="s">
        <v>2919</v>
      </c>
      <c r="AH354" t="s">
        <v>2920</v>
      </c>
    </row>
    <row r="355" spans="1:34">
      <c r="A355" s="38" t="str">
        <f>IF(C355="","",VLOOKUP('OPĆI DIO'!$C$1,'OPĆI DIO'!$N$4:$W$137,10,FALSE))</f>
        <v/>
      </c>
      <c r="B355" s="38" t="str">
        <f>IF(C355="","",VLOOKUP('OPĆI DIO'!$C$1,'OPĆI DIO'!$N$4:$W$137,9,FALSE))</f>
        <v/>
      </c>
      <c r="C355" s="43"/>
      <c r="D355" s="38" t="str">
        <f t="shared" si="61"/>
        <v/>
      </c>
      <c r="E355" s="43"/>
      <c r="F355" s="38" t="str">
        <f t="shared" si="67"/>
        <v/>
      </c>
      <c r="G355" s="74"/>
      <c r="H355" s="38" t="str">
        <f t="shared" si="68"/>
        <v/>
      </c>
      <c r="I355" s="38" t="str">
        <f t="shared" si="69"/>
        <v/>
      </c>
      <c r="J355" s="73"/>
      <c r="K355" s="73"/>
      <c r="L355" s="73"/>
      <c r="M355" s="255"/>
      <c r="N355" t="str">
        <f>IF(C355="","",'OPĆI DIO'!$C$1)</f>
        <v/>
      </c>
      <c r="O355" t="str">
        <f t="shared" si="62"/>
        <v/>
      </c>
      <c r="P355" t="str">
        <f t="shared" si="63"/>
        <v/>
      </c>
      <c r="Q355" t="str">
        <f t="shared" si="64"/>
        <v/>
      </c>
      <c r="R355" t="str">
        <f t="shared" si="65"/>
        <v/>
      </c>
      <c r="S355" t="str">
        <f t="shared" si="66"/>
        <v/>
      </c>
      <c r="AC355" t="s">
        <v>2081</v>
      </c>
      <c r="AD355" t="s">
        <v>670</v>
      </c>
      <c r="AE355" t="s">
        <v>2893</v>
      </c>
      <c r="AF355" t="s">
        <v>2894</v>
      </c>
      <c r="AG355" t="s">
        <v>2919</v>
      </c>
      <c r="AH355" t="s">
        <v>2920</v>
      </c>
    </row>
    <row r="356" spans="1:34">
      <c r="A356" s="38" t="str">
        <f>IF(C356="","",VLOOKUP('OPĆI DIO'!$C$1,'OPĆI DIO'!$N$4:$W$137,10,FALSE))</f>
        <v/>
      </c>
      <c r="B356" s="38" t="str">
        <f>IF(C356="","",VLOOKUP('OPĆI DIO'!$C$1,'OPĆI DIO'!$N$4:$W$137,9,FALSE))</f>
        <v/>
      </c>
      <c r="C356" s="43"/>
      <c r="D356" s="38" t="str">
        <f t="shared" si="61"/>
        <v/>
      </c>
      <c r="E356" s="43"/>
      <c r="F356" s="38" t="str">
        <f t="shared" si="67"/>
        <v/>
      </c>
      <c r="G356" s="74"/>
      <c r="H356" s="38" t="str">
        <f t="shared" si="68"/>
        <v/>
      </c>
      <c r="I356" s="38" t="str">
        <f t="shared" si="69"/>
        <v/>
      </c>
      <c r="J356" s="73"/>
      <c r="K356" s="73"/>
      <c r="L356" s="73"/>
      <c r="M356" s="255"/>
      <c r="N356" t="str">
        <f>IF(C356="","",'OPĆI DIO'!$C$1)</f>
        <v/>
      </c>
      <c r="O356" t="str">
        <f t="shared" si="62"/>
        <v/>
      </c>
      <c r="P356" t="str">
        <f t="shared" si="63"/>
        <v/>
      </c>
      <c r="Q356" t="str">
        <f t="shared" si="64"/>
        <v/>
      </c>
      <c r="R356" t="str">
        <f t="shared" si="65"/>
        <v/>
      </c>
      <c r="S356" t="str">
        <f t="shared" si="66"/>
        <v/>
      </c>
    </row>
    <row r="357" spans="1:34">
      <c r="A357" s="38" t="str">
        <f>IF(C357="","",VLOOKUP('OPĆI DIO'!$C$1,'OPĆI DIO'!$N$4:$W$137,10,FALSE))</f>
        <v/>
      </c>
      <c r="B357" s="38" t="str">
        <f>IF(C357="","",VLOOKUP('OPĆI DIO'!$C$1,'OPĆI DIO'!$N$4:$W$137,9,FALSE))</f>
        <v/>
      </c>
      <c r="C357" s="43"/>
      <c r="D357" s="38" t="str">
        <f t="shared" si="61"/>
        <v/>
      </c>
      <c r="E357" s="43"/>
      <c r="F357" s="38" t="str">
        <f t="shared" si="67"/>
        <v/>
      </c>
      <c r="G357" s="74"/>
      <c r="H357" s="38" t="str">
        <f t="shared" si="68"/>
        <v/>
      </c>
      <c r="I357" s="38" t="str">
        <f t="shared" si="69"/>
        <v/>
      </c>
      <c r="J357" s="73"/>
      <c r="K357" s="73"/>
      <c r="L357" s="73"/>
      <c r="M357" s="255"/>
      <c r="N357" t="str">
        <f>IF(C357="","",'OPĆI DIO'!$C$1)</f>
        <v/>
      </c>
      <c r="O357" t="str">
        <f t="shared" si="62"/>
        <v/>
      </c>
      <c r="P357" t="str">
        <f t="shared" si="63"/>
        <v/>
      </c>
      <c r="Q357" t="str">
        <f t="shared" si="64"/>
        <v/>
      </c>
      <c r="R357" t="str">
        <f t="shared" si="65"/>
        <v/>
      </c>
      <c r="S357" t="str">
        <f t="shared" si="66"/>
        <v/>
      </c>
    </row>
    <row r="358" spans="1:34">
      <c r="A358" s="38" t="str">
        <f>IF(C358="","",VLOOKUP('OPĆI DIO'!$C$1,'OPĆI DIO'!$N$4:$W$137,10,FALSE))</f>
        <v/>
      </c>
      <c r="B358" s="38" t="str">
        <f>IF(C358="","",VLOOKUP('OPĆI DIO'!$C$1,'OPĆI DIO'!$N$4:$W$137,9,FALSE))</f>
        <v/>
      </c>
      <c r="C358" s="43"/>
      <c r="D358" s="38" t="str">
        <f t="shared" si="61"/>
        <v/>
      </c>
      <c r="E358" s="43"/>
      <c r="F358" s="38" t="str">
        <f t="shared" si="67"/>
        <v/>
      </c>
      <c r="G358" s="74"/>
      <c r="H358" s="38" t="str">
        <f t="shared" si="68"/>
        <v/>
      </c>
      <c r="I358" s="38" t="str">
        <f t="shared" si="69"/>
        <v/>
      </c>
      <c r="J358" s="73"/>
      <c r="K358" s="73"/>
      <c r="L358" s="73"/>
      <c r="M358" s="255"/>
      <c r="N358" t="str">
        <f>IF(C358="","",'OPĆI DIO'!$C$1)</f>
        <v/>
      </c>
      <c r="O358" t="str">
        <f t="shared" si="62"/>
        <v/>
      </c>
      <c r="P358" t="str">
        <f t="shared" si="63"/>
        <v/>
      </c>
      <c r="Q358" t="str">
        <f t="shared" si="64"/>
        <v/>
      </c>
      <c r="R358" t="str">
        <f t="shared" si="65"/>
        <v/>
      </c>
      <c r="S358" t="str">
        <f t="shared" si="66"/>
        <v/>
      </c>
    </row>
    <row r="359" spans="1:34">
      <c r="A359" s="38" t="str">
        <f>IF(C359="","",VLOOKUP('OPĆI DIO'!$C$1,'OPĆI DIO'!$N$4:$W$137,10,FALSE))</f>
        <v/>
      </c>
      <c r="B359" s="38" t="str">
        <f>IF(C359="","",VLOOKUP('OPĆI DIO'!$C$1,'OPĆI DIO'!$N$4:$W$137,9,FALSE))</f>
        <v/>
      </c>
      <c r="C359" s="43"/>
      <c r="D359" s="38" t="str">
        <f t="shared" si="61"/>
        <v/>
      </c>
      <c r="E359" s="43"/>
      <c r="F359" s="38" t="str">
        <f t="shared" si="67"/>
        <v/>
      </c>
      <c r="G359" s="74"/>
      <c r="H359" s="38" t="str">
        <f t="shared" si="68"/>
        <v/>
      </c>
      <c r="I359" s="38" t="str">
        <f t="shared" si="69"/>
        <v/>
      </c>
      <c r="J359" s="73"/>
      <c r="K359" s="73"/>
      <c r="L359" s="73"/>
      <c r="M359" s="255"/>
      <c r="N359" t="str">
        <f>IF(C359="","",'OPĆI DIO'!$C$1)</f>
        <v/>
      </c>
      <c r="O359" t="str">
        <f t="shared" si="62"/>
        <v/>
      </c>
      <c r="P359" t="str">
        <f t="shared" si="63"/>
        <v/>
      </c>
      <c r="Q359" t="str">
        <f t="shared" si="64"/>
        <v/>
      </c>
      <c r="R359" t="str">
        <f t="shared" si="65"/>
        <v/>
      </c>
      <c r="S359" t="str">
        <f t="shared" si="66"/>
        <v/>
      </c>
    </row>
    <row r="360" spans="1:34">
      <c r="A360" s="38" t="str">
        <f>IF(C360="","",VLOOKUP('OPĆI DIO'!$C$1,'OPĆI DIO'!$N$4:$W$137,10,FALSE))</f>
        <v/>
      </c>
      <c r="B360" s="38" t="str">
        <f>IF(C360="","",VLOOKUP('OPĆI DIO'!$C$1,'OPĆI DIO'!$N$4:$W$137,9,FALSE))</f>
        <v/>
      </c>
      <c r="C360" s="43"/>
      <c r="D360" s="38" t="str">
        <f t="shared" si="61"/>
        <v/>
      </c>
      <c r="E360" s="43"/>
      <c r="F360" s="38" t="str">
        <f t="shared" si="67"/>
        <v/>
      </c>
      <c r="G360" s="74"/>
      <c r="H360" s="38" t="str">
        <f t="shared" si="68"/>
        <v/>
      </c>
      <c r="I360" s="38" t="str">
        <f t="shared" si="69"/>
        <v/>
      </c>
      <c r="J360" s="73"/>
      <c r="K360" s="73"/>
      <c r="L360" s="73"/>
      <c r="M360" s="255"/>
      <c r="N360" t="str">
        <f>IF(C360="","",'OPĆI DIO'!$C$1)</f>
        <v/>
      </c>
      <c r="O360" t="str">
        <f t="shared" si="62"/>
        <v/>
      </c>
      <c r="P360" t="str">
        <f t="shared" si="63"/>
        <v/>
      </c>
      <c r="Q360" t="str">
        <f t="shared" si="64"/>
        <v/>
      </c>
      <c r="R360" t="str">
        <f t="shared" si="65"/>
        <v/>
      </c>
      <c r="S360" t="str">
        <f t="shared" si="66"/>
        <v/>
      </c>
    </row>
    <row r="361" spans="1:34">
      <c r="A361" s="38" t="str">
        <f>IF(C361="","",VLOOKUP('OPĆI DIO'!$C$1,'OPĆI DIO'!$N$4:$W$137,10,FALSE))</f>
        <v/>
      </c>
      <c r="B361" s="38" t="str">
        <f>IF(C361="","",VLOOKUP('OPĆI DIO'!$C$1,'OPĆI DIO'!$N$4:$W$137,9,FALSE))</f>
        <v/>
      </c>
      <c r="C361" s="43"/>
      <c r="D361" s="38" t="str">
        <f t="shared" si="61"/>
        <v/>
      </c>
      <c r="E361" s="43"/>
      <c r="F361" s="38" t="str">
        <f t="shared" si="67"/>
        <v/>
      </c>
      <c r="G361" s="74"/>
      <c r="H361" s="38" t="str">
        <f t="shared" si="68"/>
        <v/>
      </c>
      <c r="I361" s="38" t="str">
        <f t="shared" si="69"/>
        <v/>
      </c>
      <c r="J361" s="73"/>
      <c r="K361" s="73"/>
      <c r="L361" s="73"/>
      <c r="M361" s="255"/>
      <c r="N361" t="str">
        <f>IF(C361="","",'OPĆI DIO'!$C$1)</f>
        <v/>
      </c>
      <c r="O361" t="str">
        <f t="shared" si="62"/>
        <v/>
      </c>
      <c r="P361" t="str">
        <f t="shared" si="63"/>
        <v/>
      </c>
      <c r="Q361" t="str">
        <f t="shared" si="64"/>
        <v/>
      </c>
      <c r="R361" t="str">
        <f t="shared" si="65"/>
        <v/>
      </c>
      <c r="S361" t="str">
        <f t="shared" si="66"/>
        <v/>
      </c>
    </row>
    <row r="362" spans="1:34">
      <c r="A362" s="38" t="str">
        <f>IF(C362="","",VLOOKUP('OPĆI DIO'!$C$1,'OPĆI DIO'!$N$4:$W$137,10,FALSE))</f>
        <v/>
      </c>
      <c r="B362" s="38" t="str">
        <f>IF(C362="","",VLOOKUP('OPĆI DIO'!$C$1,'OPĆI DIO'!$N$4:$W$137,9,FALSE))</f>
        <v/>
      </c>
      <c r="C362" s="43"/>
      <c r="D362" s="38" t="str">
        <f t="shared" si="61"/>
        <v/>
      </c>
      <c r="E362" s="43"/>
      <c r="F362" s="38" t="str">
        <f t="shared" si="67"/>
        <v/>
      </c>
      <c r="G362" s="74"/>
      <c r="H362" s="38" t="str">
        <f t="shared" si="68"/>
        <v/>
      </c>
      <c r="I362" s="38" t="str">
        <f t="shared" si="69"/>
        <v/>
      </c>
      <c r="J362" s="73"/>
      <c r="K362" s="73"/>
      <c r="L362" s="73"/>
      <c r="M362" s="255"/>
      <c r="N362" t="str">
        <f>IF(C362="","",'OPĆI DIO'!$C$1)</f>
        <v/>
      </c>
      <c r="O362" t="str">
        <f t="shared" si="62"/>
        <v/>
      </c>
      <c r="P362" t="str">
        <f t="shared" si="63"/>
        <v/>
      </c>
      <c r="Q362" t="str">
        <f t="shared" si="64"/>
        <v/>
      </c>
      <c r="R362" t="str">
        <f t="shared" si="65"/>
        <v/>
      </c>
      <c r="S362" t="str">
        <f t="shared" si="66"/>
        <v/>
      </c>
    </row>
    <row r="363" spans="1:34">
      <c r="A363" s="38" t="str">
        <f>IF(C363="","",VLOOKUP('OPĆI DIO'!$C$1,'OPĆI DIO'!$N$4:$W$137,10,FALSE))</f>
        <v/>
      </c>
      <c r="B363" s="38" t="str">
        <f>IF(C363="","",VLOOKUP('OPĆI DIO'!$C$1,'OPĆI DIO'!$N$4:$W$137,9,FALSE))</f>
        <v/>
      </c>
      <c r="C363" s="43"/>
      <c r="D363" s="38" t="str">
        <f t="shared" si="61"/>
        <v/>
      </c>
      <c r="E363" s="43"/>
      <c r="F363" s="38" t="str">
        <f t="shared" si="67"/>
        <v/>
      </c>
      <c r="G363" s="74"/>
      <c r="H363" s="38" t="str">
        <f t="shared" si="68"/>
        <v/>
      </c>
      <c r="I363" s="38" t="str">
        <f t="shared" si="69"/>
        <v/>
      </c>
      <c r="J363" s="73"/>
      <c r="K363" s="73"/>
      <c r="L363" s="73"/>
      <c r="M363" s="255"/>
      <c r="N363" t="str">
        <f>IF(C363="","",'OPĆI DIO'!$C$1)</f>
        <v/>
      </c>
      <c r="O363" t="str">
        <f t="shared" si="62"/>
        <v/>
      </c>
      <c r="P363" t="str">
        <f t="shared" si="63"/>
        <v/>
      </c>
      <c r="Q363" t="str">
        <f t="shared" si="64"/>
        <v/>
      </c>
      <c r="R363" t="str">
        <f t="shared" si="65"/>
        <v/>
      </c>
      <c r="S363" t="str">
        <f t="shared" si="66"/>
        <v/>
      </c>
    </row>
    <row r="364" spans="1:34">
      <c r="A364" s="38" t="str">
        <f>IF(C364="","",VLOOKUP('OPĆI DIO'!$C$1,'OPĆI DIO'!$N$4:$W$137,10,FALSE))</f>
        <v/>
      </c>
      <c r="B364" s="38" t="str">
        <f>IF(C364="","",VLOOKUP('OPĆI DIO'!$C$1,'OPĆI DIO'!$N$4:$W$137,9,FALSE))</f>
        <v/>
      </c>
      <c r="C364" s="43"/>
      <c r="D364" s="38" t="str">
        <f t="shared" si="61"/>
        <v/>
      </c>
      <c r="E364" s="43"/>
      <c r="F364" s="38" t="str">
        <f t="shared" si="67"/>
        <v/>
      </c>
      <c r="G364" s="74"/>
      <c r="H364" s="38" t="str">
        <f t="shared" si="68"/>
        <v/>
      </c>
      <c r="I364" s="38" t="str">
        <f t="shared" si="69"/>
        <v/>
      </c>
      <c r="J364" s="73"/>
      <c r="K364" s="73"/>
      <c r="L364" s="73"/>
      <c r="M364" s="255"/>
      <c r="N364" t="str">
        <f>IF(C364="","",'OPĆI DIO'!$C$1)</f>
        <v/>
      </c>
      <c r="O364" t="str">
        <f t="shared" si="62"/>
        <v/>
      </c>
      <c r="P364" t="str">
        <f t="shared" si="63"/>
        <v/>
      </c>
      <c r="Q364" t="str">
        <f t="shared" si="64"/>
        <v/>
      </c>
      <c r="R364" t="str">
        <f t="shared" si="65"/>
        <v/>
      </c>
      <c r="S364" t="str">
        <f t="shared" si="66"/>
        <v/>
      </c>
    </row>
    <row r="365" spans="1:34">
      <c r="A365" s="38" t="str">
        <f>IF(C365="","",VLOOKUP('OPĆI DIO'!$C$1,'OPĆI DIO'!$N$4:$W$137,10,FALSE))</f>
        <v/>
      </c>
      <c r="B365" s="38" t="str">
        <f>IF(C365="","",VLOOKUP('OPĆI DIO'!$C$1,'OPĆI DIO'!$N$4:$W$137,9,FALSE))</f>
        <v/>
      </c>
      <c r="C365" s="43"/>
      <c r="D365" s="38" t="str">
        <f t="shared" si="61"/>
        <v/>
      </c>
      <c r="E365" s="43"/>
      <c r="F365" s="38" t="str">
        <f t="shared" si="67"/>
        <v/>
      </c>
      <c r="G365" s="74"/>
      <c r="H365" s="38" t="str">
        <f t="shared" si="68"/>
        <v/>
      </c>
      <c r="I365" s="38" t="str">
        <f t="shared" si="69"/>
        <v/>
      </c>
      <c r="J365" s="73"/>
      <c r="K365" s="73"/>
      <c r="L365" s="73"/>
      <c r="M365" s="255"/>
      <c r="N365" t="str">
        <f>IF(C365="","",'OPĆI DIO'!$C$1)</f>
        <v/>
      </c>
      <c r="O365" t="str">
        <f t="shared" si="62"/>
        <v/>
      </c>
      <c r="P365" t="str">
        <f t="shared" si="63"/>
        <v/>
      </c>
      <c r="Q365" t="str">
        <f t="shared" si="64"/>
        <v/>
      </c>
      <c r="R365" t="str">
        <f t="shared" si="65"/>
        <v/>
      </c>
      <c r="S365" t="str">
        <f t="shared" si="66"/>
        <v/>
      </c>
    </row>
    <row r="366" spans="1:34">
      <c r="A366" s="38" t="str">
        <f>IF(C366="","",VLOOKUP('OPĆI DIO'!$C$1,'OPĆI DIO'!$N$4:$W$137,10,FALSE))</f>
        <v/>
      </c>
      <c r="B366" s="38" t="str">
        <f>IF(C366="","",VLOOKUP('OPĆI DIO'!$C$1,'OPĆI DIO'!$N$4:$W$137,9,FALSE))</f>
        <v/>
      </c>
      <c r="C366" s="43"/>
      <c r="D366" s="38" t="str">
        <f t="shared" si="61"/>
        <v/>
      </c>
      <c r="E366" s="43"/>
      <c r="F366" s="38" t="str">
        <f t="shared" si="67"/>
        <v/>
      </c>
      <c r="G366" s="74"/>
      <c r="H366" s="38" t="str">
        <f t="shared" si="68"/>
        <v/>
      </c>
      <c r="I366" s="38" t="str">
        <f t="shared" si="69"/>
        <v/>
      </c>
      <c r="J366" s="73"/>
      <c r="K366" s="73"/>
      <c r="L366" s="73"/>
      <c r="M366" s="255"/>
      <c r="N366" t="str">
        <f>IF(C366="","",'OPĆI DIO'!$C$1)</f>
        <v/>
      </c>
      <c r="O366" t="str">
        <f t="shared" si="62"/>
        <v/>
      </c>
      <c r="P366" t="str">
        <f t="shared" si="63"/>
        <v/>
      </c>
      <c r="Q366" t="str">
        <f t="shared" si="64"/>
        <v/>
      </c>
      <c r="R366" t="str">
        <f t="shared" si="65"/>
        <v/>
      </c>
      <c r="S366" t="str">
        <f t="shared" si="66"/>
        <v/>
      </c>
    </row>
    <row r="367" spans="1:34">
      <c r="A367" s="38" t="str">
        <f>IF(C367="","",VLOOKUP('OPĆI DIO'!$C$1,'OPĆI DIO'!$N$4:$W$137,10,FALSE))</f>
        <v/>
      </c>
      <c r="B367" s="38" t="str">
        <f>IF(C367="","",VLOOKUP('OPĆI DIO'!$C$1,'OPĆI DIO'!$N$4:$W$137,9,FALSE))</f>
        <v/>
      </c>
      <c r="C367" s="43"/>
      <c r="D367" s="38" t="str">
        <f t="shared" si="61"/>
        <v/>
      </c>
      <c r="E367" s="43"/>
      <c r="F367" s="38" t="str">
        <f t="shared" si="67"/>
        <v/>
      </c>
      <c r="G367" s="74"/>
      <c r="H367" s="38" t="str">
        <f t="shared" si="68"/>
        <v/>
      </c>
      <c r="I367" s="38" t="str">
        <f t="shared" si="69"/>
        <v/>
      </c>
      <c r="J367" s="73"/>
      <c r="K367" s="73"/>
      <c r="L367" s="73"/>
      <c r="M367" s="255"/>
      <c r="N367" t="str">
        <f>IF(C367="","",'OPĆI DIO'!$C$1)</f>
        <v/>
      </c>
      <c r="O367" t="str">
        <f t="shared" si="62"/>
        <v/>
      </c>
      <c r="P367" t="str">
        <f t="shared" si="63"/>
        <v/>
      </c>
      <c r="Q367" t="str">
        <f t="shared" si="64"/>
        <v/>
      </c>
      <c r="R367" t="str">
        <f t="shared" si="65"/>
        <v/>
      </c>
      <c r="S367" t="str">
        <f t="shared" si="66"/>
        <v/>
      </c>
    </row>
    <row r="368" spans="1:34">
      <c r="A368" s="38" t="str">
        <f>IF(C368="","",VLOOKUP('OPĆI DIO'!$C$1,'OPĆI DIO'!$N$4:$W$137,10,FALSE))</f>
        <v/>
      </c>
      <c r="B368" s="38" t="str">
        <f>IF(C368="","",VLOOKUP('OPĆI DIO'!$C$1,'OPĆI DIO'!$N$4:$W$137,9,FALSE))</f>
        <v/>
      </c>
      <c r="C368" s="43"/>
      <c r="D368" s="38" t="str">
        <f t="shared" si="61"/>
        <v/>
      </c>
      <c r="E368" s="43"/>
      <c r="F368" s="38" t="str">
        <f t="shared" si="67"/>
        <v/>
      </c>
      <c r="G368" s="74"/>
      <c r="H368" s="38" t="str">
        <f t="shared" si="68"/>
        <v/>
      </c>
      <c r="I368" s="38" t="str">
        <f t="shared" si="69"/>
        <v/>
      </c>
      <c r="J368" s="73"/>
      <c r="K368" s="73"/>
      <c r="L368" s="73"/>
      <c r="M368" s="255"/>
      <c r="N368" t="str">
        <f>IF(C368="","",'OPĆI DIO'!$C$1)</f>
        <v/>
      </c>
      <c r="O368" t="str">
        <f t="shared" si="62"/>
        <v/>
      </c>
      <c r="P368" t="str">
        <f t="shared" si="63"/>
        <v/>
      </c>
      <c r="Q368" t="str">
        <f t="shared" si="64"/>
        <v/>
      </c>
      <c r="R368" t="str">
        <f t="shared" si="65"/>
        <v/>
      </c>
      <c r="S368" t="str">
        <f t="shared" si="66"/>
        <v/>
      </c>
    </row>
    <row r="369" spans="1:19">
      <c r="A369" s="38" t="str">
        <f>IF(C369="","",VLOOKUP('OPĆI DIO'!$C$1,'OPĆI DIO'!$N$4:$W$137,10,FALSE))</f>
        <v/>
      </c>
      <c r="B369" s="38" t="str">
        <f>IF(C369="","",VLOOKUP('OPĆI DIO'!$C$1,'OPĆI DIO'!$N$4:$W$137,9,FALSE))</f>
        <v/>
      </c>
      <c r="C369" s="43"/>
      <c r="D369" s="38" t="str">
        <f t="shared" si="61"/>
        <v/>
      </c>
      <c r="E369" s="43"/>
      <c r="F369" s="38" t="str">
        <f t="shared" si="67"/>
        <v/>
      </c>
      <c r="G369" s="74"/>
      <c r="H369" s="38" t="str">
        <f t="shared" si="68"/>
        <v/>
      </c>
      <c r="I369" s="38" t="str">
        <f t="shared" si="69"/>
        <v/>
      </c>
      <c r="J369" s="73"/>
      <c r="K369" s="73"/>
      <c r="L369" s="73"/>
      <c r="M369" s="255"/>
      <c r="N369" t="str">
        <f>IF(C369="","",'OPĆI DIO'!$C$1)</f>
        <v/>
      </c>
      <c r="O369" t="str">
        <f t="shared" si="62"/>
        <v/>
      </c>
      <c r="P369" t="str">
        <f t="shared" si="63"/>
        <v/>
      </c>
      <c r="Q369" t="str">
        <f t="shared" si="64"/>
        <v/>
      </c>
      <c r="R369" t="str">
        <f t="shared" si="65"/>
        <v/>
      </c>
      <c r="S369" t="str">
        <f t="shared" si="66"/>
        <v/>
      </c>
    </row>
    <row r="370" spans="1:19">
      <c r="A370" s="38" t="str">
        <f>IF(C370="","",VLOOKUP('OPĆI DIO'!$C$1,'OPĆI DIO'!$N$4:$W$137,10,FALSE))</f>
        <v/>
      </c>
      <c r="B370" s="38" t="str">
        <f>IF(C370="","",VLOOKUP('OPĆI DIO'!$C$1,'OPĆI DIO'!$N$4:$W$137,9,FALSE))</f>
        <v/>
      </c>
      <c r="C370" s="43"/>
      <c r="D370" s="38" t="str">
        <f t="shared" si="61"/>
        <v/>
      </c>
      <c r="E370" s="43"/>
      <c r="F370" s="38" t="str">
        <f t="shared" si="67"/>
        <v/>
      </c>
      <c r="G370" s="74"/>
      <c r="H370" s="38" t="str">
        <f t="shared" si="68"/>
        <v/>
      </c>
      <c r="I370" s="38" t="str">
        <f t="shared" si="69"/>
        <v/>
      </c>
      <c r="J370" s="73"/>
      <c r="K370" s="73"/>
      <c r="L370" s="73"/>
      <c r="M370" s="255"/>
      <c r="N370" t="str">
        <f>IF(C370="","",'OPĆI DIO'!$C$1)</f>
        <v/>
      </c>
      <c r="O370" t="str">
        <f t="shared" si="62"/>
        <v/>
      </c>
      <c r="P370" t="str">
        <f t="shared" si="63"/>
        <v/>
      </c>
      <c r="Q370" t="str">
        <f t="shared" si="64"/>
        <v/>
      </c>
      <c r="R370" t="str">
        <f t="shared" si="65"/>
        <v/>
      </c>
      <c r="S370" t="str">
        <f t="shared" si="66"/>
        <v/>
      </c>
    </row>
    <row r="371" spans="1:19">
      <c r="A371" s="38" t="str">
        <f>IF(C371="","",VLOOKUP('OPĆI DIO'!$C$1,'OPĆI DIO'!$N$4:$W$137,10,FALSE))</f>
        <v/>
      </c>
      <c r="B371" s="38" t="str">
        <f>IF(C371="","",VLOOKUP('OPĆI DIO'!$C$1,'OPĆI DIO'!$N$4:$W$137,9,FALSE))</f>
        <v/>
      </c>
      <c r="C371" s="43"/>
      <c r="D371" s="38" t="str">
        <f t="shared" si="61"/>
        <v/>
      </c>
      <c r="E371" s="43"/>
      <c r="F371" s="38" t="str">
        <f t="shared" si="67"/>
        <v/>
      </c>
      <c r="G371" s="74"/>
      <c r="H371" s="38" t="str">
        <f t="shared" si="68"/>
        <v/>
      </c>
      <c r="I371" s="38" t="str">
        <f t="shared" si="69"/>
        <v/>
      </c>
      <c r="J371" s="73"/>
      <c r="K371" s="73"/>
      <c r="L371" s="73"/>
      <c r="M371" s="255"/>
      <c r="N371" t="str">
        <f>IF(C371="","",'OPĆI DIO'!$C$1)</f>
        <v/>
      </c>
      <c r="O371" t="str">
        <f t="shared" si="62"/>
        <v/>
      </c>
      <c r="P371" t="str">
        <f t="shared" si="63"/>
        <v/>
      </c>
      <c r="Q371" t="str">
        <f t="shared" si="64"/>
        <v/>
      </c>
      <c r="R371" t="str">
        <f t="shared" si="65"/>
        <v/>
      </c>
      <c r="S371" t="str">
        <f t="shared" si="66"/>
        <v/>
      </c>
    </row>
    <row r="372" spans="1:19">
      <c r="A372" s="38" t="str">
        <f>IF(C372="","",VLOOKUP('OPĆI DIO'!$C$1,'OPĆI DIO'!$N$4:$W$137,10,FALSE))</f>
        <v/>
      </c>
      <c r="B372" s="38" t="str">
        <f>IF(C372="","",VLOOKUP('OPĆI DIO'!$C$1,'OPĆI DIO'!$N$4:$W$137,9,FALSE))</f>
        <v/>
      </c>
      <c r="C372" s="43"/>
      <c r="D372" s="38" t="str">
        <f t="shared" si="61"/>
        <v/>
      </c>
      <c r="E372" s="43"/>
      <c r="F372" s="38" t="str">
        <f t="shared" si="67"/>
        <v/>
      </c>
      <c r="G372" s="74"/>
      <c r="H372" s="38" t="str">
        <f t="shared" si="68"/>
        <v/>
      </c>
      <c r="I372" s="38" t="str">
        <f t="shared" si="69"/>
        <v/>
      </c>
      <c r="J372" s="73"/>
      <c r="K372" s="73"/>
      <c r="L372" s="73"/>
      <c r="M372" s="255"/>
      <c r="N372" t="str">
        <f>IF(C372="","",'OPĆI DIO'!$C$1)</f>
        <v/>
      </c>
      <c r="O372" t="str">
        <f t="shared" si="62"/>
        <v/>
      </c>
      <c r="P372" t="str">
        <f t="shared" si="63"/>
        <v/>
      </c>
      <c r="Q372" t="str">
        <f t="shared" si="64"/>
        <v/>
      </c>
      <c r="R372" t="str">
        <f t="shared" si="65"/>
        <v/>
      </c>
      <c r="S372" t="str">
        <f t="shared" si="66"/>
        <v/>
      </c>
    </row>
    <row r="373" spans="1:19">
      <c r="A373" s="38" t="str">
        <f>IF(C373="","",VLOOKUP('OPĆI DIO'!$C$1,'OPĆI DIO'!$N$4:$W$137,10,FALSE))</f>
        <v/>
      </c>
      <c r="B373" s="38" t="str">
        <f>IF(C373="","",VLOOKUP('OPĆI DIO'!$C$1,'OPĆI DIO'!$N$4:$W$137,9,FALSE))</f>
        <v/>
      </c>
      <c r="C373" s="43"/>
      <c r="D373" s="38" t="str">
        <f t="shared" si="61"/>
        <v/>
      </c>
      <c r="E373" s="43"/>
      <c r="F373" s="38" t="str">
        <f t="shared" si="67"/>
        <v/>
      </c>
      <c r="G373" s="74"/>
      <c r="H373" s="38" t="str">
        <f t="shared" si="68"/>
        <v/>
      </c>
      <c r="I373" s="38" t="str">
        <f t="shared" si="69"/>
        <v/>
      </c>
      <c r="J373" s="73"/>
      <c r="K373" s="73"/>
      <c r="L373" s="73"/>
      <c r="M373" s="255"/>
      <c r="N373" t="str">
        <f>IF(C373="","",'OPĆI DIO'!$C$1)</f>
        <v/>
      </c>
      <c r="O373" t="str">
        <f t="shared" si="62"/>
        <v/>
      </c>
      <c r="P373" t="str">
        <f t="shared" si="63"/>
        <v/>
      </c>
      <c r="Q373" t="str">
        <f t="shared" si="64"/>
        <v/>
      </c>
      <c r="R373" t="str">
        <f t="shared" si="65"/>
        <v/>
      </c>
      <c r="S373" t="str">
        <f t="shared" si="66"/>
        <v/>
      </c>
    </row>
    <row r="374" spans="1:19">
      <c r="A374" s="38" t="str">
        <f>IF(C374="","",VLOOKUP('OPĆI DIO'!$C$1,'OPĆI DIO'!$N$4:$W$137,10,FALSE))</f>
        <v/>
      </c>
      <c r="B374" s="38" t="str">
        <f>IF(C374="","",VLOOKUP('OPĆI DIO'!$C$1,'OPĆI DIO'!$N$4:$W$137,9,FALSE))</f>
        <v/>
      </c>
      <c r="C374" s="43"/>
      <c r="D374" s="38" t="str">
        <f t="shared" si="61"/>
        <v/>
      </c>
      <c r="E374" s="43"/>
      <c r="F374" s="38" t="str">
        <f t="shared" si="67"/>
        <v/>
      </c>
      <c r="G374" s="74"/>
      <c r="H374" s="38" t="str">
        <f t="shared" si="68"/>
        <v/>
      </c>
      <c r="I374" s="38" t="str">
        <f t="shared" si="69"/>
        <v/>
      </c>
      <c r="J374" s="73"/>
      <c r="K374" s="73"/>
      <c r="L374" s="73"/>
      <c r="M374" s="255"/>
      <c r="N374" t="str">
        <f>IF(C374="","",'OPĆI DIO'!$C$1)</f>
        <v/>
      </c>
      <c r="O374" t="str">
        <f t="shared" si="62"/>
        <v/>
      </c>
      <c r="P374" t="str">
        <f t="shared" si="63"/>
        <v/>
      </c>
      <c r="Q374" t="str">
        <f t="shared" si="64"/>
        <v/>
      </c>
      <c r="R374" t="str">
        <f t="shared" si="65"/>
        <v/>
      </c>
      <c r="S374" t="str">
        <f t="shared" si="66"/>
        <v/>
      </c>
    </row>
    <row r="375" spans="1:19">
      <c r="A375" s="38" t="str">
        <f>IF(C375="","",VLOOKUP('OPĆI DIO'!$C$1,'OPĆI DIO'!$N$4:$W$137,10,FALSE))</f>
        <v/>
      </c>
      <c r="B375" s="38" t="str">
        <f>IF(C375="","",VLOOKUP('OPĆI DIO'!$C$1,'OPĆI DIO'!$N$4:$W$137,9,FALSE))</f>
        <v/>
      </c>
      <c r="C375" s="43"/>
      <c r="D375" s="38" t="str">
        <f t="shared" si="61"/>
        <v/>
      </c>
      <c r="E375" s="43"/>
      <c r="F375" s="38" t="str">
        <f t="shared" si="67"/>
        <v/>
      </c>
      <c r="G375" s="74"/>
      <c r="H375" s="38" t="str">
        <f t="shared" si="68"/>
        <v/>
      </c>
      <c r="I375" s="38" t="str">
        <f t="shared" si="69"/>
        <v/>
      </c>
      <c r="J375" s="73"/>
      <c r="K375" s="73"/>
      <c r="L375" s="73"/>
      <c r="M375" s="255"/>
      <c r="N375" t="str">
        <f>IF(C375="","",'OPĆI DIO'!$C$1)</f>
        <v/>
      </c>
      <c r="O375" t="str">
        <f t="shared" si="62"/>
        <v/>
      </c>
      <c r="P375" t="str">
        <f t="shared" si="63"/>
        <v/>
      </c>
      <c r="Q375" t="str">
        <f t="shared" si="64"/>
        <v/>
      </c>
      <c r="R375" t="str">
        <f t="shared" si="65"/>
        <v/>
      </c>
      <c r="S375" t="str">
        <f t="shared" si="66"/>
        <v/>
      </c>
    </row>
    <row r="376" spans="1:19">
      <c r="A376" s="38" t="str">
        <f>IF(C376="","",VLOOKUP('OPĆI DIO'!$C$1,'OPĆI DIO'!$N$4:$W$137,10,FALSE))</f>
        <v/>
      </c>
      <c r="B376" s="38" t="str">
        <f>IF(C376="","",VLOOKUP('OPĆI DIO'!$C$1,'OPĆI DIO'!$N$4:$W$137,9,FALSE))</f>
        <v/>
      </c>
      <c r="C376" s="43"/>
      <c r="D376" s="38" t="str">
        <f t="shared" si="61"/>
        <v/>
      </c>
      <c r="E376" s="43"/>
      <c r="F376" s="38" t="str">
        <f t="shared" si="67"/>
        <v/>
      </c>
      <c r="G376" s="74"/>
      <c r="H376" s="38" t="str">
        <f t="shared" si="68"/>
        <v/>
      </c>
      <c r="I376" s="38" t="str">
        <f t="shared" si="69"/>
        <v/>
      </c>
      <c r="J376" s="73"/>
      <c r="K376" s="73"/>
      <c r="L376" s="73"/>
      <c r="M376" s="255"/>
      <c r="N376" t="str">
        <f>IF(C376="","",'OPĆI DIO'!$C$1)</f>
        <v/>
      </c>
      <c r="O376" t="str">
        <f t="shared" si="62"/>
        <v/>
      </c>
      <c r="P376" t="str">
        <f t="shared" si="63"/>
        <v/>
      </c>
      <c r="Q376" t="str">
        <f t="shared" si="64"/>
        <v/>
      </c>
      <c r="R376" t="str">
        <f t="shared" si="65"/>
        <v/>
      </c>
      <c r="S376" t="str">
        <f t="shared" si="66"/>
        <v/>
      </c>
    </row>
    <row r="377" spans="1:19">
      <c r="A377" s="38" t="str">
        <f>IF(C377="","",VLOOKUP('OPĆI DIO'!$C$1,'OPĆI DIO'!$N$4:$W$137,10,FALSE))</f>
        <v/>
      </c>
      <c r="B377" s="38" t="str">
        <f>IF(C377="","",VLOOKUP('OPĆI DIO'!$C$1,'OPĆI DIO'!$N$4:$W$137,9,FALSE))</f>
        <v/>
      </c>
      <c r="C377" s="43"/>
      <c r="D377" s="38" t="str">
        <f t="shared" si="61"/>
        <v/>
      </c>
      <c r="E377" s="43"/>
      <c r="F377" s="38" t="str">
        <f t="shared" si="67"/>
        <v/>
      </c>
      <c r="G377" s="74"/>
      <c r="H377" s="38" t="str">
        <f t="shared" si="68"/>
        <v/>
      </c>
      <c r="I377" s="38" t="str">
        <f t="shared" si="69"/>
        <v/>
      </c>
      <c r="J377" s="73"/>
      <c r="K377" s="73"/>
      <c r="L377" s="73"/>
      <c r="M377" s="255"/>
      <c r="N377" t="str">
        <f>IF(C377="","",'OPĆI DIO'!$C$1)</f>
        <v/>
      </c>
      <c r="O377" t="str">
        <f t="shared" si="62"/>
        <v/>
      </c>
      <c r="P377" t="str">
        <f t="shared" si="63"/>
        <v/>
      </c>
      <c r="Q377" t="str">
        <f t="shared" si="64"/>
        <v/>
      </c>
      <c r="R377" t="str">
        <f t="shared" si="65"/>
        <v/>
      </c>
      <c r="S377" t="str">
        <f t="shared" si="66"/>
        <v/>
      </c>
    </row>
    <row r="378" spans="1:19">
      <c r="A378" s="38" t="str">
        <f>IF(C378="","",VLOOKUP('OPĆI DIO'!$C$1,'OPĆI DIO'!$N$4:$W$137,10,FALSE))</f>
        <v/>
      </c>
      <c r="B378" s="38" t="str">
        <f>IF(C378="","",VLOOKUP('OPĆI DIO'!$C$1,'OPĆI DIO'!$N$4:$W$137,9,FALSE))</f>
        <v/>
      </c>
      <c r="C378" s="43"/>
      <c r="D378" s="38" t="str">
        <f t="shared" si="61"/>
        <v/>
      </c>
      <c r="E378" s="43"/>
      <c r="F378" s="38" t="str">
        <f t="shared" si="67"/>
        <v/>
      </c>
      <c r="G378" s="74"/>
      <c r="H378" s="38" t="str">
        <f t="shared" si="68"/>
        <v/>
      </c>
      <c r="I378" s="38" t="str">
        <f t="shared" si="69"/>
        <v/>
      </c>
      <c r="J378" s="73"/>
      <c r="K378" s="73"/>
      <c r="L378" s="73"/>
      <c r="M378" s="255"/>
      <c r="N378" t="str">
        <f>IF(C378="","",'OPĆI DIO'!$C$1)</f>
        <v/>
      </c>
      <c r="O378" t="str">
        <f t="shared" si="62"/>
        <v/>
      </c>
      <c r="P378" t="str">
        <f t="shared" si="63"/>
        <v/>
      </c>
      <c r="Q378" t="str">
        <f t="shared" si="64"/>
        <v/>
      </c>
      <c r="R378" t="str">
        <f t="shared" si="65"/>
        <v/>
      </c>
      <c r="S378" t="str">
        <f t="shared" si="66"/>
        <v/>
      </c>
    </row>
    <row r="379" spans="1:19">
      <c r="A379" s="38" t="str">
        <f>IF(C379="","",VLOOKUP('OPĆI DIO'!$C$1,'OPĆI DIO'!$N$4:$W$137,10,FALSE))</f>
        <v/>
      </c>
      <c r="B379" s="38" t="str">
        <f>IF(C379="","",VLOOKUP('OPĆI DIO'!$C$1,'OPĆI DIO'!$N$4:$W$137,9,FALSE))</f>
        <v/>
      </c>
      <c r="C379" s="43"/>
      <c r="D379" s="38" t="str">
        <f t="shared" si="61"/>
        <v/>
      </c>
      <c r="E379" s="43"/>
      <c r="F379" s="38" t="str">
        <f t="shared" si="67"/>
        <v/>
      </c>
      <c r="G379" s="74"/>
      <c r="H379" s="38" t="str">
        <f t="shared" si="68"/>
        <v/>
      </c>
      <c r="I379" s="38" t="str">
        <f t="shared" si="69"/>
        <v/>
      </c>
      <c r="J379" s="73"/>
      <c r="K379" s="73"/>
      <c r="L379" s="73"/>
      <c r="M379" s="255"/>
      <c r="N379" t="str">
        <f>IF(C379="","",'OPĆI DIO'!$C$1)</f>
        <v/>
      </c>
      <c r="O379" t="str">
        <f t="shared" si="62"/>
        <v/>
      </c>
      <c r="P379" t="str">
        <f t="shared" si="63"/>
        <v/>
      </c>
      <c r="Q379" t="str">
        <f t="shared" si="64"/>
        <v/>
      </c>
      <c r="R379" t="str">
        <f t="shared" si="65"/>
        <v/>
      </c>
      <c r="S379" t="str">
        <f t="shared" si="66"/>
        <v/>
      </c>
    </row>
    <row r="380" spans="1:19">
      <c r="A380" s="38" t="str">
        <f>IF(C380="","",VLOOKUP('OPĆI DIO'!$C$1,'OPĆI DIO'!$N$4:$W$137,10,FALSE))</f>
        <v/>
      </c>
      <c r="B380" s="38" t="str">
        <f>IF(C380="","",VLOOKUP('OPĆI DIO'!$C$1,'OPĆI DIO'!$N$4:$W$137,9,FALSE))</f>
        <v/>
      </c>
      <c r="C380" s="43"/>
      <c r="D380" s="38" t="str">
        <f t="shared" si="61"/>
        <v/>
      </c>
      <c r="E380" s="43"/>
      <c r="F380" s="38" t="str">
        <f t="shared" si="67"/>
        <v/>
      </c>
      <c r="G380" s="74"/>
      <c r="H380" s="38" t="str">
        <f t="shared" si="68"/>
        <v/>
      </c>
      <c r="I380" s="38" t="str">
        <f t="shared" si="69"/>
        <v/>
      </c>
      <c r="J380" s="73"/>
      <c r="K380" s="73"/>
      <c r="L380" s="73"/>
      <c r="M380" s="255"/>
      <c r="N380" t="str">
        <f>IF(C380="","",'OPĆI DIO'!$C$1)</f>
        <v/>
      </c>
      <c r="O380" t="str">
        <f t="shared" si="62"/>
        <v/>
      </c>
      <c r="P380" t="str">
        <f t="shared" si="63"/>
        <v/>
      </c>
      <c r="Q380" t="str">
        <f t="shared" si="64"/>
        <v/>
      </c>
      <c r="R380" t="str">
        <f t="shared" si="65"/>
        <v/>
      </c>
      <c r="S380" t="str">
        <f t="shared" si="66"/>
        <v/>
      </c>
    </row>
    <row r="381" spans="1:19">
      <c r="A381" s="38" t="str">
        <f>IF(C381="","",VLOOKUP('OPĆI DIO'!$C$1,'OPĆI DIO'!$N$4:$W$137,10,FALSE))</f>
        <v/>
      </c>
      <c r="B381" s="38" t="str">
        <f>IF(C381="","",VLOOKUP('OPĆI DIO'!$C$1,'OPĆI DIO'!$N$4:$W$137,9,FALSE))</f>
        <v/>
      </c>
      <c r="C381" s="43"/>
      <c r="D381" s="38" t="str">
        <f t="shared" si="61"/>
        <v/>
      </c>
      <c r="E381" s="43"/>
      <c r="F381" s="38" t="str">
        <f t="shared" si="67"/>
        <v/>
      </c>
      <c r="G381" s="74"/>
      <c r="H381" s="38" t="str">
        <f t="shared" si="68"/>
        <v/>
      </c>
      <c r="I381" s="38" t="str">
        <f t="shared" si="69"/>
        <v/>
      </c>
      <c r="J381" s="73"/>
      <c r="K381" s="73"/>
      <c r="L381" s="73"/>
      <c r="M381" s="255"/>
      <c r="N381" t="str">
        <f>IF(C381="","",'OPĆI DIO'!$C$1)</f>
        <v/>
      </c>
      <c r="O381" t="str">
        <f t="shared" si="62"/>
        <v/>
      </c>
      <c r="P381" t="str">
        <f t="shared" si="63"/>
        <v/>
      </c>
      <c r="Q381" t="str">
        <f t="shared" si="64"/>
        <v/>
      </c>
      <c r="R381" t="str">
        <f t="shared" si="65"/>
        <v/>
      </c>
      <c r="S381" t="str">
        <f t="shared" si="66"/>
        <v/>
      </c>
    </row>
    <row r="382" spans="1:19">
      <c r="A382" s="38" t="str">
        <f>IF(C382="","",VLOOKUP('OPĆI DIO'!$C$1,'OPĆI DIO'!$N$4:$W$137,10,FALSE))</f>
        <v/>
      </c>
      <c r="B382" s="38" t="str">
        <f>IF(C382="","",VLOOKUP('OPĆI DIO'!$C$1,'OPĆI DIO'!$N$4:$W$137,9,FALSE))</f>
        <v/>
      </c>
      <c r="C382" s="43"/>
      <c r="D382" s="38" t="str">
        <f t="shared" si="61"/>
        <v/>
      </c>
      <c r="E382" s="43"/>
      <c r="F382" s="38" t="str">
        <f t="shared" si="67"/>
        <v/>
      </c>
      <c r="G382" s="74"/>
      <c r="H382" s="38" t="str">
        <f t="shared" si="68"/>
        <v/>
      </c>
      <c r="I382" s="38" t="str">
        <f t="shared" si="69"/>
        <v/>
      </c>
      <c r="J382" s="73"/>
      <c r="K382" s="73"/>
      <c r="L382" s="73"/>
      <c r="M382" s="255"/>
      <c r="N382" t="str">
        <f>IF(C382="","",'OPĆI DIO'!$C$1)</f>
        <v/>
      </c>
      <c r="O382" t="str">
        <f t="shared" si="62"/>
        <v/>
      </c>
      <c r="P382" t="str">
        <f t="shared" si="63"/>
        <v/>
      </c>
      <c r="Q382" t="str">
        <f t="shared" si="64"/>
        <v/>
      </c>
      <c r="R382" t="str">
        <f t="shared" si="65"/>
        <v/>
      </c>
      <c r="S382" t="str">
        <f t="shared" si="66"/>
        <v/>
      </c>
    </row>
    <row r="383" spans="1:19">
      <c r="A383" s="38" t="str">
        <f>IF(C383="","",VLOOKUP('OPĆI DIO'!$C$1,'OPĆI DIO'!$N$4:$W$137,10,FALSE))</f>
        <v/>
      </c>
      <c r="B383" s="38" t="str">
        <f>IF(C383="","",VLOOKUP('OPĆI DIO'!$C$1,'OPĆI DIO'!$N$4:$W$137,9,FALSE))</f>
        <v/>
      </c>
      <c r="C383" s="43"/>
      <c r="D383" s="38" t="str">
        <f t="shared" si="61"/>
        <v/>
      </c>
      <c r="E383" s="43"/>
      <c r="F383" s="38" t="str">
        <f t="shared" si="67"/>
        <v/>
      </c>
      <c r="G383" s="74"/>
      <c r="H383" s="38" t="str">
        <f t="shared" si="68"/>
        <v/>
      </c>
      <c r="I383" s="38" t="str">
        <f t="shared" si="69"/>
        <v/>
      </c>
      <c r="J383" s="73"/>
      <c r="K383" s="73"/>
      <c r="L383" s="73"/>
      <c r="M383" s="255"/>
      <c r="N383" t="str">
        <f>IF(C383="","",'OPĆI DIO'!$C$1)</f>
        <v/>
      </c>
      <c r="O383" t="str">
        <f t="shared" si="62"/>
        <v/>
      </c>
      <c r="P383" t="str">
        <f t="shared" si="63"/>
        <v/>
      </c>
      <c r="Q383" t="str">
        <f t="shared" si="64"/>
        <v/>
      </c>
      <c r="R383" t="str">
        <f t="shared" si="65"/>
        <v/>
      </c>
      <c r="S383" t="str">
        <f t="shared" si="66"/>
        <v/>
      </c>
    </row>
    <row r="384" spans="1:19">
      <c r="A384" s="38" t="str">
        <f>IF(C384="","",VLOOKUP('OPĆI DIO'!$C$1,'OPĆI DIO'!$N$4:$W$137,10,FALSE))</f>
        <v/>
      </c>
      <c r="B384" s="38" t="str">
        <f>IF(C384="","",VLOOKUP('OPĆI DIO'!$C$1,'OPĆI DIO'!$N$4:$W$137,9,FALSE))</f>
        <v/>
      </c>
      <c r="C384" s="43"/>
      <c r="D384" s="38" t="str">
        <f t="shared" si="61"/>
        <v/>
      </c>
      <c r="E384" s="43"/>
      <c r="F384" s="38" t="str">
        <f t="shared" si="67"/>
        <v/>
      </c>
      <c r="G384" s="74"/>
      <c r="H384" s="38" t="str">
        <f t="shared" si="68"/>
        <v/>
      </c>
      <c r="I384" s="38" t="str">
        <f t="shared" si="69"/>
        <v/>
      </c>
      <c r="J384" s="73"/>
      <c r="K384" s="73"/>
      <c r="L384" s="73"/>
      <c r="M384" s="255"/>
      <c r="N384" t="str">
        <f>IF(C384="","",'OPĆI DIO'!$C$1)</f>
        <v/>
      </c>
      <c r="O384" t="str">
        <f t="shared" si="62"/>
        <v/>
      </c>
      <c r="P384" t="str">
        <f t="shared" si="63"/>
        <v/>
      </c>
      <c r="Q384" t="str">
        <f t="shared" si="64"/>
        <v/>
      </c>
      <c r="R384" t="str">
        <f t="shared" si="65"/>
        <v/>
      </c>
      <c r="S384" t="str">
        <f t="shared" si="66"/>
        <v/>
      </c>
    </row>
    <row r="385" spans="1:19">
      <c r="A385" s="38" t="str">
        <f>IF(C385="","",VLOOKUP('OPĆI DIO'!$C$1,'OPĆI DIO'!$N$4:$W$137,10,FALSE))</f>
        <v/>
      </c>
      <c r="B385" s="38" t="str">
        <f>IF(C385="","",VLOOKUP('OPĆI DIO'!$C$1,'OPĆI DIO'!$N$4:$W$137,9,FALSE))</f>
        <v/>
      </c>
      <c r="C385" s="43"/>
      <c r="D385" s="38" t="str">
        <f t="shared" si="61"/>
        <v/>
      </c>
      <c r="E385" s="43"/>
      <c r="F385" s="38" t="str">
        <f t="shared" si="67"/>
        <v/>
      </c>
      <c r="G385" s="74"/>
      <c r="H385" s="38" t="str">
        <f t="shared" si="68"/>
        <v/>
      </c>
      <c r="I385" s="38" t="str">
        <f t="shared" si="69"/>
        <v/>
      </c>
      <c r="J385" s="73"/>
      <c r="K385" s="73"/>
      <c r="L385" s="73"/>
      <c r="M385" s="255"/>
      <c r="N385" t="str">
        <f>IF(C385="","",'OPĆI DIO'!$C$1)</f>
        <v/>
      </c>
      <c r="O385" t="str">
        <f t="shared" si="62"/>
        <v/>
      </c>
      <c r="P385" t="str">
        <f t="shared" si="63"/>
        <v/>
      </c>
      <c r="Q385" t="str">
        <f t="shared" si="64"/>
        <v/>
      </c>
      <c r="R385" t="str">
        <f t="shared" si="65"/>
        <v/>
      </c>
      <c r="S385" t="str">
        <f t="shared" si="66"/>
        <v/>
      </c>
    </row>
    <row r="386" spans="1:19">
      <c r="A386" s="38" t="str">
        <f>IF(C386="","",VLOOKUP('OPĆI DIO'!$C$1,'OPĆI DIO'!$N$4:$W$137,10,FALSE))</f>
        <v/>
      </c>
      <c r="B386" s="38" t="str">
        <f>IF(C386="","",VLOOKUP('OPĆI DIO'!$C$1,'OPĆI DIO'!$N$4:$W$137,9,FALSE))</f>
        <v/>
      </c>
      <c r="C386" s="43"/>
      <c r="D386" s="38" t="str">
        <f t="shared" si="61"/>
        <v/>
      </c>
      <c r="E386" s="43"/>
      <c r="F386" s="38" t="str">
        <f t="shared" si="67"/>
        <v/>
      </c>
      <c r="G386" s="74"/>
      <c r="H386" s="38" t="str">
        <f t="shared" si="68"/>
        <v/>
      </c>
      <c r="I386" s="38" t="str">
        <f t="shared" si="69"/>
        <v/>
      </c>
      <c r="J386" s="73"/>
      <c r="K386" s="73"/>
      <c r="L386" s="73"/>
      <c r="M386" s="255"/>
      <c r="N386" t="str">
        <f>IF(C386="","",'OPĆI DIO'!$C$1)</f>
        <v/>
      </c>
      <c r="O386" t="str">
        <f t="shared" si="62"/>
        <v/>
      </c>
      <c r="P386" t="str">
        <f t="shared" si="63"/>
        <v/>
      </c>
      <c r="Q386" t="str">
        <f t="shared" si="64"/>
        <v/>
      </c>
      <c r="R386" t="str">
        <f t="shared" si="65"/>
        <v/>
      </c>
      <c r="S386" t="str">
        <f t="shared" si="66"/>
        <v/>
      </c>
    </row>
    <row r="387" spans="1:19">
      <c r="A387" s="38" t="str">
        <f>IF(C387="","",VLOOKUP('OPĆI DIO'!$C$1,'OPĆI DIO'!$N$4:$W$137,10,FALSE))</f>
        <v/>
      </c>
      <c r="B387" s="38" t="str">
        <f>IF(C387="","",VLOOKUP('OPĆI DIO'!$C$1,'OPĆI DIO'!$N$4:$W$137,9,FALSE))</f>
        <v/>
      </c>
      <c r="C387" s="43"/>
      <c r="D387" s="38" t="str">
        <f t="shared" si="61"/>
        <v/>
      </c>
      <c r="E387" s="43"/>
      <c r="F387" s="38" t="str">
        <f t="shared" si="67"/>
        <v/>
      </c>
      <c r="G387" s="74"/>
      <c r="H387" s="38" t="str">
        <f t="shared" si="68"/>
        <v/>
      </c>
      <c r="I387" s="38" t="str">
        <f t="shared" si="69"/>
        <v/>
      </c>
      <c r="J387" s="73"/>
      <c r="K387" s="73"/>
      <c r="L387" s="73"/>
      <c r="M387" s="255"/>
      <c r="N387" t="str">
        <f>IF(C387="","",'OPĆI DIO'!$C$1)</f>
        <v/>
      </c>
      <c r="O387" t="str">
        <f t="shared" si="62"/>
        <v/>
      </c>
      <c r="P387" t="str">
        <f t="shared" si="63"/>
        <v/>
      </c>
      <c r="Q387" t="str">
        <f t="shared" si="64"/>
        <v/>
      </c>
      <c r="R387" t="str">
        <f t="shared" si="65"/>
        <v/>
      </c>
      <c r="S387" t="str">
        <f t="shared" si="66"/>
        <v/>
      </c>
    </row>
    <row r="388" spans="1:19">
      <c r="A388" s="38" t="str">
        <f>IF(C388="","",VLOOKUP('OPĆI DIO'!$C$1,'OPĆI DIO'!$N$4:$W$137,10,FALSE))</f>
        <v/>
      </c>
      <c r="B388" s="38" t="str">
        <f>IF(C388="","",VLOOKUP('OPĆI DIO'!$C$1,'OPĆI DIO'!$N$4:$W$137,9,FALSE))</f>
        <v/>
      </c>
      <c r="C388" s="43"/>
      <c r="D388" s="38" t="str">
        <f t="shared" si="61"/>
        <v/>
      </c>
      <c r="E388" s="43"/>
      <c r="F388" s="38" t="str">
        <f t="shared" si="67"/>
        <v/>
      </c>
      <c r="G388" s="74"/>
      <c r="H388" s="38" t="str">
        <f t="shared" si="68"/>
        <v/>
      </c>
      <c r="I388" s="38" t="str">
        <f t="shared" si="69"/>
        <v/>
      </c>
      <c r="J388" s="73"/>
      <c r="K388" s="73"/>
      <c r="L388" s="73"/>
      <c r="M388" s="255"/>
      <c r="N388" t="str">
        <f>IF(C388="","",'OPĆI DIO'!$C$1)</f>
        <v/>
      </c>
      <c r="O388" t="str">
        <f t="shared" si="62"/>
        <v/>
      </c>
      <c r="P388" t="str">
        <f t="shared" si="63"/>
        <v/>
      </c>
      <c r="Q388" t="str">
        <f t="shared" si="64"/>
        <v/>
      </c>
      <c r="R388" t="str">
        <f t="shared" si="65"/>
        <v/>
      </c>
      <c r="S388" t="str">
        <f t="shared" si="66"/>
        <v/>
      </c>
    </row>
    <row r="389" spans="1:19">
      <c r="A389" s="38" t="str">
        <f>IF(C389="","",VLOOKUP('OPĆI DIO'!$C$1,'OPĆI DIO'!$N$4:$W$137,10,FALSE))</f>
        <v/>
      </c>
      <c r="B389" s="38" t="str">
        <f>IF(C389="","",VLOOKUP('OPĆI DIO'!$C$1,'OPĆI DIO'!$N$4:$W$137,9,FALSE))</f>
        <v/>
      </c>
      <c r="C389" s="43"/>
      <c r="D389" s="38" t="str">
        <f t="shared" si="61"/>
        <v/>
      </c>
      <c r="E389" s="43"/>
      <c r="F389" s="38" t="str">
        <f t="shared" si="67"/>
        <v/>
      </c>
      <c r="G389" s="74"/>
      <c r="H389" s="38" t="str">
        <f t="shared" si="68"/>
        <v/>
      </c>
      <c r="I389" s="38" t="str">
        <f t="shared" si="69"/>
        <v/>
      </c>
      <c r="J389" s="73"/>
      <c r="K389" s="73"/>
      <c r="L389" s="73"/>
      <c r="M389" s="255"/>
      <c r="N389" t="str">
        <f>IF(C389="","",'OPĆI DIO'!$C$1)</f>
        <v/>
      </c>
      <c r="O389" t="str">
        <f t="shared" si="62"/>
        <v/>
      </c>
      <c r="P389" t="str">
        <f t="shared" si="63"/>
        <v/>
      </c>
      <c r="Q389" t="str">
        <f t="shared" si="64"/>
        <v/>
      </c>
      <c r="R389" t="str">
        <f t="shared" si="65"/>
        <v/>
      </c>
      <c r="S389" t="str">
        <f t="shared" si="66"/>
        <v/>
      </c>
    </row>
    <row r="390" spans="1:19">
      <c r="A390" s="38" t="str">
        <f>IF(C390="","",VLOOKUP('OPĆI DIO'!$C$1,'OPĆI DIO'!$N$4:$W$137,10,FALSE))</f>
        <v/>
      </c>
      <c r="B390" s="38" t="str">
        <f>IF(C390="","",VLOOKUP('OPĆI DIO'!$C$1,'OPĆI DIO'!$N$4:$W$137,9,FALSE))</f>
        <v/>
      </c>
      <c r="C390" s="43"/>
      <c r="D390" s="38" t="str">
        <f t="shared" ref="D390:D453" si="70">IFERROR(VLOOKUP(C390,$T$6:$U$23,2,FALSE),"")</f>
        <v/>
      </c>
      <c r="E390" s="43"/>
      <c r="F390" s="38" t="str">
        <f t="shared" si="67"/>
        <v/>
      </c>
      <c r="G390" s="74"/>
      <c r="H390" s="38" t="str">
        <f t="shared" si="68"/>
        <v/>
      </c>
      <c r="I390" s="38" t="str">
        <f t="shared" si="69"/>
        <v/>
      </c>
      <c r="J390" s="73"/>
      <c r="K390" s="73"/>
      <c r="L390" s="73"/>
      <c r="M390" s="255"/>
      <c r="N390" t="str">
        <f>IF(C390="","",'OPĆI DIO'!$C$1)</f>
        <v/>
      </c>
      <c r="O390" t="str">
        <f t="shared" ref="O390:O453" si="71">LEFT(E390,3)</f>
        <v/>
      </c>
      <c r="P390" t="str">
        <f t="shared" ref="P390:P453" si="72">LEFT(E390,2)</f>
        <v/>
      </c>
      <c r="Q390" t="str">
        <f t="shared" ref="Q390:Q453" si="73">LEFT(C390,3)</f>
        <v/>
      </c>
      <c r="R390" t="str">
        <f t="shared" ref="R390:R453" si="74">IF(S390="5",0,MID(I390,2,2))</f>
        <v/>
      </c>
      <c r="S390" t="str">
        <f t="shared" ref="S390:S453" si="75">LEFT(E390,1)</f>
        <v/>
      </c>
    </row>
    <row r="391" spans="1:19">
      <c r="A391" s="38" t="str">
        <f>IF(C391="","",VLOOKUP('OPĆI DIO'!$C$1,'OPĆI DIO'!$N$4:$W$137,10,FALSE))</f>
        <v/>
      </c>
      <c r="B391" s="38" t="str">
        <f>IF(C391="","",VLOOKUP('OPĆI DIO'!$C$1,'OPĆI DIO'!$N$4:$W$137,9,FALSE))</f>
        <v/>
      </c>
      <c r="C391" s="43"/>
      <c r="D391" s="38" t="str">
        <f t="shared" si="70"/>
        <v/>
      </c>
      <c r="E391" s="43"/>
      <c r="F391" s="38" t="str">
        <f t="shared" si="67"/>
        <v/>
      </c>
      <c r="G391" s="74"/>
      <c r="H391" s="38" t="str">
        <f t="shared" si="68"/>
        <v/>
      </c>
      <c r="I391" s="38" t="str">
        <f t="shared" si="69"/>
        <v/>
      </c>
      <c r="J391" s="73"/>
      <c r="K391" s="73"/>
      <c r="L391" s="73"/>
      <c r="M391" s="255"/>
      <c r="N391" t="str">
        <f>IF(C391="","",'OPĆI DIO'!$C$1)</f>
        <v/>
      </c>
      <c r="O391" t="str">
        <f t="shared" si="71"/>
        <v/>
      </c>
      <c r="P391" t="str">
        <f t="shared" si="72"/>
        <v/>
      </c>
      <c r="Q391" t="str">
        <f t="shared" si="73"/>
        <v/>
      </c>
      <c r="R391" t="str">
        <f t="shared" si="74"/>
        <v/>
      </c>
      <c r="S391" t="str">
        <f t="shared" si="75"/>
        <v/>
      </c>
    </row>
    <row r="392" spans="1:19">
      <c r="A392" s="38" t="str">
        <f>IF(C392="","",VLOOKUP('OPĆI DIO'!$C$1,'OPĆI DIO'!$N$4:$W$137,10,FALSE))</f>
        <v/>
      </c>
      <c r="B392" s="38" t="str">
        <f>IF(C392="","",VLOOKUP('OPĆI DIO'!$C$1,'OPĆI DIO'!$N$4:$W$137,9,FALSE))</f>
        <v/>
      </c>
      <c r="C392" s="43"/>
      <c r="D392" s="38" t="str">
        <f t="shared" si="70"/>
        <v/>
      </c>
      <c r="E392" s="43"/>
      <c r="F392" s="38" t="str">
        <f t="shared" si="67"/>
        <v/>
      </c>
      <c r="G392" s="74"/>
      <c r="H392" s="38" t="str">
        <f t="shared" si="68"/>
        <v/>
      </c>
      <c r="I392" s="38" t="str">
        <f t="shared" si="69"/>
        <v/>
      </c>
      <c r="J392" s="73"/>
      <c r="K392" s="73"/>
      <c r="L392" s="73"/>
      <c r="M392" s="255"/>
      <c r="N392" t="str">
        <f>IF(C392="","",'OPĆI DIO'!$C$1)</f>
        <v/>
      </c>
      <c r="O392" t="str">
        <f t="shared" si="71"/>
        <v/>
      </c>
      <c r="P392" t="str">
        <f t="shared" si="72"/>
        <v/>
      </c>
      <c r="Q392" t="str">
        <f t="shared" si="73"/>
        <v/>
      </c>
      <c r="R392" t="str">
        <f t="shared" si="74"/>
        <v/>
      </c>
      <c r="S392" t="str">
        <f t="shared" si="75"/>
        <v/>
      </c>
    </row>
    <row r="393" spans="1:19">
      <c r="A393" s="38" t="str">
        <f>IF(C393="","",VLOOKUP('OPĆI DIO'!$C$1,'OPĆI DIO'!$N$4:$W$137,10,FALSE))</f>
        <v/>
      </c>
      <c r="B393" s="38" t="str">
        <f>IF(C393="","",VLOOKUP('OPĆI DIO'!$C$1,'OPĆI DIO'!$N$4:$W$137,9,FALSE))</f>
        <v/>
      </c>
      <c r="C393" s="43"/>
      <c r="D393" s="38" t="str">
        <f t="shared" si="70"/>
        <v/>
      </c>
      <c r="E393" s="43"/>
      <c r="F393" s="38" t="str">
        <f t="shared" si="67"/>
        <v/>
      </c>
      <c r="G393" s="74"/>
      <c r="H393" s="38" t="str">
        <f t="shared" si="68"/>
        <v/>
      </c>
      <c r="I393" s="38" t="str">
        <f t="shared" si="69"/>
        <v/>
      </c>
      <c r="J393" s="73"/>
      <c r="K393" s="73"/>
      <c r="L393" s="73"/>
      <c r="M393" s="255"/>
      <c r="N393" t="str">
        <f>IF(C393="","",'OPĆI DIO'!$C$1)</f>
        <v/>
      </c>
      <c r="O393" t="str">
        <f t="shared" si="71"/>
        <v/>
      </c>
      <c r="P393" t="str">
        <f t="shared" si="72"/>
        <v/>
      </c>
      <c r="Q393" t="str">
        <f t="shared" si="73"/>
        <v/>
      </c>
      <c r="R393" t="str">
        <f t="shared" si="74"/>
        <v/>
      </c>
      <c r="S393" t="str">
        <f t="shared" si="75"/>
        <v/>
      </c>
    </row>
    <row r="394" spans="1:19">
      <c r="A394" s="38" t="str">
        <f>IF(C394="","",VLOOKUP('OPĆI DIO'!$C$1,'OPĆI DIO'!$N$4:$W$137,10,FALSE))</f>
        <v/>
      </c>
      <c r="B394" s="38" t="str">
        <f>IF(C394="","",VLOOKUP('OPĆI DIO'!$C$1,'OPĆI DIO'!$N$4:$W$137,9,FALSE))</f>
        <v/>
      </c>
      <c r="C394" s="43"/>
      <c r="D394" s="38" t="str">
        <f t="shared" si="70"/>
        <v/>
      </c>
      <c r="E394" s="43"/>
      <c r="F394" s="38" t="str">
        <f t="shared" si="67"/>
        <v/>
      </c>
      <c r="G394" s="74"/>
      <c r="H394" s="38" t="str">
        <f t="shared" si="68"/>
        <v/>
      </c>
      <c r="I394" s="38" t="str">
        <f t="shared" si="69"/>
        <v/>
      </c>
      <c r="J394" s="73"/>
      <c r="K394" s="73"/>
      <c r="L394" s="73"/>
      <c r="M394" s="255"/>
      <c r="N394" t="str">
        <f>IF(C394="","",'OPĆI DIO'!$C$1)</f>
        <v/>
      </c>
      <c r="O394" t="str">
        <f t="shared" si="71"/>
        <v/>
      </c>
      <c r="P394" t="str">
        <f t="shared" si="72"/>
        <v/>
      </c>
      <c r="Q394" t="str">
        <f t="shared" si="73"/>
        <v/>
      </c>
      <c r="R394" t="str">
        <f t="shared" si="74"/>
        <v/>
      </c>
      <c r="S394" t="str">
        <f t="shared" si="75"/>
        <v/>
      </c>
    </row>
    <row r="395" spans="1:19">
      <c r="A395" s="38" t="str">
        <f>IF(C395="","",VLOOKUP('OPĆI DIO'!$C$1,'OPĆI DIO'!$N$4:$W$137,10,FALSE))</f>
        <v/>
      </c>
      <c r="B395" s="38" t="str">
        <f>IF(C395="","",VLOOKUP('OPĆI DIO'!$C$1,'OPĆI DIO'!$N$4:$W$137,9,FALSE))</f>
        <v/>
      </c>
      <c r="C395" s="43"/>
      <c r="D395" s="38" t="str">
        <f t="shared" si="70"/>
        <v/>
      </c>
      <c r="E395" s="43"/>
      <c r="F395" s="38" t="str">
        <f t="shared" si="67"/>
        <v/>
      </c>
      <c r="G395" s="74"/>
      <c r="H395" s="38" t="str">
        <f t="shared" si="68"/>
        <v/>
      </c>
      <c r="I395" s="38" t="str">
        <f t="shared" si="69"/>
        <v/>
      </c>
      <c r="J395" s="73"/>
      <c r="K395" s="73"/>
      <c r="L395" s="73"/>
      <c r="M395" s="255"/>
      <c r="N395" t="str">
        <f>IF(C395="","",'OPĆI DIO'!$C$1)</f>
        <v/>
      </c>
      <c r="O395" t="str">
        <f t="shared" si="71"/>
        <v/>
      </c>
      <c r="P395" t="str">
        <f t="shared" si="72"/>
        <v/>
      </c>
      <c r="Q395" t="str">
        <f t="shared" si="73"/>
        <v/>
      </c>
      <c r="R395" t="str">
        <f t="shared" si="74"/>
        <v/>
      </c>
      <c r="S395" t="str">
        <f t="shared" si="75"/>
        <v/>
      </c>
    </row>
    <row r="396" spans="1:19">
      <c r="A396" s="38" t="str">
        <f>IF(C396="","",VLOOKUP('OPĆI DIO'!$C$1,'OPĆI DIO'!$N$4:$W$137,10,FALSE))</f>
        <v/>
      </c>
      <c r="B396" s="38" t="str">
        <f>IF(C396="","",VLOOKUP('OPĆI DIO'!$C$1,'OPĆI DIO'!$N$4:$W$137,9,FALSE))</f>
        <v/>
      </c>
      <c r="C396" s="43"/>
      <c r="D396" s="38" t="str">
        <f t="shared" si="70"/>
        <v/>
      </c>
      <c r="E396" s="43"/>
      <c r="F396" s="38" t="str">
        <f t="shared" si="67"/>
        <v/>
      </c>
      <c r="G396" s="74"/>
      <c r="H396" s="38" t="str">
        <f t="shared" si="68"/>
        <v/>
      </c>
      <c r="I396" s="38" t="str">
        <f t="shared" si="69"/>
        <v/>
      </c>
      <c r="J396" s="73"/>
      <c r="K396" s="73"/>
      <c r="L396" s="73"/>
      <c r="M396" s="255"/>
      <c r="N396" t="str">
        <f>IF(C396="","",'OPĆI DIO'!$C$1)</f>
        <v/>
      </c>
      <c r="O396" t="str">
        <f t="shared" si="71"/>
        <v/>
      </c>
      <c r="P396" t="str">
        <f t="shared" si="72"/>
        <v/>
      </c>
      <c r="Q396" t="str">
        <f t="shared" si="73"/>
        <v/>
      </c>
      <c r="R396" t="str">
        <f t="shared" si="74"/>
        <v/>
      </c>
      <c r="S396" t="str">
        <f t="shared" si="75"/>
        <v/>
      </c>
    </row>
    <row r="397" spans="1:19">
      <c r="A397" s="38" t="str">
        <f>IF(C397="","",VLOOKUP('OPĆI DIO'!$C$1,'OPĆI DIO'!$N$4:$W$137,10,FALSE))</f>
        <v/>
      </c>
      <c r="B397" s="38" t="str">
        <f>IF(C397="","",VLOOKUP('OPĆI DIO'!$C$1,'OPĆI DIO'!$N$4:$W$137,9,FALSE))</f>
        <v/>
      </c>
      <c r="C397" s="43"/>
      <c r="D397" s="38" t="str">
        <f t="shared" si="70"/>
        <v/>
      </c>
      <c r="E397" s="43"/>
      <c r="F397" s="38" t="str">
        <f t="shared" si="67"/>
        <v/>
      </c>
      <c r="G397" s="74"/>
      <c r="H397" s="38" t="str">
        <f t="shared" si="68"/>
        <v/>
      </c>
      <c r="I397" s="38" t="str">
        <f t="shared" si="69"/>
        <v/>
      </c>
      <c r="J397" s="73"/>
      <c r="K397" s="73"/>
      <c r="L397" s="73"/>
      <c r="M397" s="255"/>
      <c r="N397" t="str">
        <f>IF(C397="","",'OPĆI DIO'!$C$1)</f>
        <v/>
      </c>
      <c r="O397" t="str">
        <f t="shared" si="71"/>
        <v/>
      </c>
      <c r="P397" t="str">
        <f t="shared" si="72"/>
        <v/>
      </c>
      <c r="Q397" t="str">
        <f t="shared" si="73"/>
        <v/>
      </c>
      <c r="R397" t="str">
        <f t="shared" si="74"/>
        <v/>
      </c>
      <c r="S397" t="str">
        <f t="shared" si="75"/>
        <v/>
      </c>
    </row>
    <row r="398" spans="1:19">
      <c r="A398" s="38" t="str">
        <f>IF(C398="","",VLOOKUP('OPĆI DIO'!$C$1,'OPĆI DIO'!$N$4:$W$137,10,FALSE))</f>
        <v/>
      </c>
      <c r="B398" s="38" t="str">
        <f>IF(C398="","",VLOOKUP('OPĆI DIO'!$C$1,'OPĆI DIO'!$N$4:$W$137,9,FALSE))</f>
        <v/>
      </c>
      <c r="C398" s="43"/>
      <c r="D398" s="38" t="str">
        <f t="shared" si="70"/>
        <v/>
      </c>
      <c r="E398" s="43"/>
      <c r="F398" s="38" t="str">
        <f t="shared" si="67"/>
        <v/>
      </c>
      <c r="G398" s="74"/>
      <c r="H398" s="38" t="str">
        <f t="shared" si="68"/>
        <v/>
      </c>
      <c r="I398" s="38" t="str">
        <f t="shared" si="69"/>
        <v/>
      </c>
      <c r="J398" s="73"/>
      <c r="K398" s="73"/>
      <c r="L398" s="73"/>
      <c r="M398" s="255"/>
      <c r="N398" t="str">
        <f>IF(C398="","",'OPĆI DIO'!$C$1)</f>
        <v/>
      </c>
      <c r="O398" t="str">
        <f t="shared" si="71"/>
        <v/>
      </c>
      <c r="P398" t="str">
        <f t="shared" si="72"/>
        <v/>
      </c>
      <c r="Q398" t="str">
        <f t="shared" si="73"/>
        <v/>
      </c>
      <c r="R398" t="str">
        <f t="shared" si="74"/>
        <v/>
      </c>
      <c r="S398" t="str">
        <f t="shared" si="75"/>
        <v/>
      </c>
    </row>
    <row r="399" spans="1:19">
      <c r="A399" s="38" t="str">
        <f>IF(C399="","",VLOOKUP('OPĆI DIO'!$C$1,'OPĆI DIO'!$N$4:$W$137,10,FALSE))</f>
        <v/>
      </c>
      <c r="B399" s="38" t="str">
        <f>IF(C399="","",VLOOKUP('OPĆI DIO'!$C$1,'OPĆI DIO'!$N$4:$W$137,9,FALSE))</f>
        <v/>
      </c>
      <c r="C399" s="43"/>
      <c r="D399" s="38" t="str">
        <f t="shared" si="70"/>
        <v/>
      </c>
      <c r="E399" s="43"/>
      <c r="F399" s="38" t="str">
        <f t="shared" si="67"/>
        <v/>
      </c>
      <c r="G399" s="74"/>
      <c r="H399" s="38" t="str">
        <f t="shared" si="68"/>
        <v/>
      </c>
      <c r="I399" s="38" t="str">
        <f t="shared" si="69"/>
        <v/>
      </c>
      <c r="J399" s="73"/>
      <c r="K399" s="73"/>
      <c r="L399" s="73"/>
      <c r="M399" s="255"/>
      <c r="N399" t="str">
        <f>IF(C399="","",'OPĆI DIO'!$C$1)</f>
        <v/>
      </c>
      <c r="O399" t="str">
        <f t="shared" si="71"/>
        <v/>
      </c>
      <c r="P399" t="str">
        <f t="shared" si="72"/>
        <v/>
      </c>
      <c r="Q399" t="str">
        <f t="shared" si="73"/>
        <v/>
      </c>
      <c r="R399" t="str">
        <f t="shared" si="74"/>
        <v/>
      </c>
      <c r="S399" t="str">
        <f t="shared" si="75"/>
        <v/>
      </c>
    </row>
    <row r="400" spans="1:19">
      <c r="A400" s="38" t="str">
        <f>IF(C400="","",VLOOKUP('OPĆI DIO'!$C$1,'OPĆI DIO'!$N$4:$W$137,10,FALSE))</f>
        <v/>
      </c>
      <c r="B400" s="38" t="str">
        <f>IF(C400="","",VLOOKUP('OPĆI DIO'!$C$1,'OPĆI DIO'!$N$4:$W$137,9,FALSE))</f>
        <v/>
      </c>
      <c r="C400" s="43"/>
      <c r="D400" s="38" t="str">
        <f t="shared" si="70"/>
        <v/>
      </c>
      <c r="E400" s="43"/>
      <c r="F400" s="38" t="str">
        <f t="shared" si="67"/>
        <v/>
      </c>
      <c r="G400" s="74"/>
      <c r="H400" s="38" t="str">
        <f t="shared" si="68"/>
        <v/>
      </c>
      <c r="I400" s="38" t="str">
        <f t="shared" si="69"/>
        <v/>
      </c>
      <c r="J400" s="73"/>
      <c r="K400" s="73"/>
      <c r="L400" s="73"/>
      <c r="M400" s="255"/>
      <c r="N400" t="str">
        <f>IF(C400="","",'OPĆI DIO'!$C$1)</f>
        <v/>
      </c>
      <c r="O400" t="str">
        <f t="shared" si="71"/>
        <v/>
      </c>
      <c r="P400" t="str">
        <f t="shared" si="72"/>
        <v/>
      </c>
      <c r="Q400" t="str">
        <f t="shared" si="73"/>
        <v/>
      </c>
      <c r="R400" t="str">
        <f t="shared" si="74"/>
        <v/>
      </c>
      <c r="S400" t="str">
        <f t="shared" si="75"/>
        <v/>
      </c>
    </row>
    <row r="401" spans="1:19">
      <c r="A401" s="38" t="str">
        <f>IF(C401="","",VLOOKUP('OPĆI DIO'!$C$1,'OPĆI DIO'!$N$4:$W$137,10,FALSE))</f>
        <v/>
      </c>
      <c r="B401" s="38" t="str">
        <f>IF(C401="","",VLOOKUP('OPĆI DIO'!$C$1,'OPĆI DIO'!$N$4:$W$137,9,FALSE))</f>
        <v/>
      </c>
      <c r="C401" s="43"/>
      <c r="D401" s="38" t="str">
        <f t="shared" si="70"/>
        <v/>
      </c>
      <c r="E401" s="43"/>
      <c r="F401" s="38" t="str">
        <f t="shared" si="67"/>
        <v/>
      </c>
      <c r="G401" s="74"/>
      <c r="H401" s="38" t="str">
        <f t="shared" si="68"/>
        <v/>
      </c>
      <c r="I401" s="38" t="str">
        <f t="shared" si="69"/>
        <v/>
      </c>
      <c r="J401" s="73"/>
      <c r="K401" s="73"/>
      <c r="L401" s="73"/>
      <c r="M401" s="255"/>
      <c r="N401" t="str">
        <f>IF(C401="","",'OPĆI DIO'!$C$1)</f>
        <v/>
      </c>
      <c r="O401" t="str">
        <f t="shared" si="71"/>
        <v/>
      </c>
      <c r="P401" t="str">
        <f t="shared" si="72"/>
        <v/>
      </c>
      <c r="Q401" t="str">
        <f t="shared" si="73"/>
        <v/>
      </c>
      <c r="R401" t="str">
        <f t="shared" si="74"/>
        <v/>
      </c>
      <c r="S401" t="str">
        <f t="shared" si="75"/>
        <v/>
      </c>
    </row>
    <row r="402" spans="1:19">
      <c r="A402" s="38" t="str">
        <f>IF(C402="","",VLOOKUP('OPĆI DIO'!$C$1,'OPĆI DIO'!$N$4:$W$137,10,FALSE))</f>
        <v/>
      </c>
      <c r="B402" s="38" t="str">
        <f>IF(C402="","",VLOOKUP('OPĆI DIO'!$C$1,'OPĆI DIO'!$N$4:$W$137,9,FALSE))</f>
        <v/>
      </c>
      <c r="C402" s="43"/>
      <c r="D402" s="38" t="str">
        <f t="shared" si="70"/>
        <v/>
      </c>
      <c r="E402" s="43"/>
      <c r="F402" s="38" t="str">
        <f t="shared" si="67"/>
        <v/>
      </c>
      <c r="G402" s="74"/>
      <c r="H402" s="38" t="str">
        <f t="shared" si="68"/>
        <v/>
      </c>
      <c r="I402" s="38" t="str">
        <f t="shared" si="69"/>
        <v/>
      </c>
      <c r="J402" s="73"/>
      <c r="K402" s="73"/>
      <c r="L402" s="73"/>
      <c r="M402" s="255"/>
      <c r="N402" t="str">
        <f>IF(C402="","",'OPĆI DIO'!$C$1)</f>
        <v/>
      </c>
      <c r="O402" t="str">
        <f t="shared" si="71"/>
        <v/>
      </c>
      <c r="P402" t="str">
        <f t="shared" si="72"/>
        <v/>
      </c>
      <c r="Q402" t="str">
        <f t="shared" si="73"/>
        <v/>
      </c>
      <c r="R402" t="str">
        <f t="shared" si="74"/>
        <v/>
      </c>
      <c r="S402" t="str">
        <f t="shared" si="75"/>
        <v/>
      </c>
    </row>
    <row r="403" spans="1:19">
      <c r="A403" s="38" t="str">
        <f>IF(C403="","",VLOOKUP('OPĆI DIO'!$C$1,'OPĆI DIO'!$N$4:$W$137,10,FALSE))</f>
        <v/>
      </c>
      <c r="B403" s="38" t="str">
        <f>IF(C403="","",VLOOKUP('OPĆI DIO'!$C$1,'OPĆI DIO'!$N$4:$W$137,9,FALSE))</f>
        <v/>
      </c>
      <c r="C403" s="43"/>
      <c r="D403" s="38" t="str">
        <f t="shared" si="70"/>
        <v/>
      </c>
      <c r="E403" s="43"/>
      <c r="F403" s="38" t="str">
        <f t="shared" si="67"/>
        <v/>
      </c>
      <c r="G403" s="74"/>
      <c r="H403" s="38" t="str">
        <f t="shared" si="68"/>
        <v/>
      </c>
      <c r="I403" s="38" t="str">
        <f t="shared" si="69"/>
        <v/>
      </c>
      <c r="J403" s="73"/>
      <c r="K403" s="73"/>
      <c r="L403" s="73"/>
      <c r="M403" s="255"/>
      <c r="N403" t="str">
        <f>IF(C403="","",'OPĆI DIO'!$C$1)</f>
        <v/>
      </c>
      <c r="O403" t="str">
        <f t="shared" si="71"/>
        <v/>
      </c>
      <c r="P403" t="str">
        <f t="shared" si="72"/>
        <v/>
      </c>
      <c r="Q403" t="str">
        <f t="shared" si="73"/>
        <v/>
      </c>
      <c r="R403" t="str">
        <f t="shared" si="74"/>
        <v/>
      </c>
      <c r="S403" t="str">
        <f t="shared" si="75"/>
        <v/>
      </c>
    </row>
    <row r="404" spans="1:19">
      <c r="A404" s="38" t="str">
        <f>IF(C404="","",VLOOKUP('OPĆI DIO'!$C$1,'OPĆI DIO'!$N$4:$W$137,10,FALSE))</f>
        <v/>
      </c>
      <c r="B404" s="38" t="str">
        <f>IF(C404="","",VLOOKUP('OPĆI DIO'!$C$1,'OPĆI DIO'!$N$4:$W$137,9,FALSE))</f>
        <v/>
      </c>
      <c r="C404" s="43"/>
      <c r="D404" s="38" t="str">
        <f t="shared" si="70"/>
        <v/>
      </c>
      <c r="E404" s="43"/>
      <c r="F404" s="38" t="str">
        <f t="shared" si="67"/>
        <v/>
      </c>
      <c r="G404" s="74"/>
      <c r="H404" s="38" t="str">
        <f t="shared" si="68"/>
        <v/>
      </c>
      <c r="I404" s="38" t="str">
        <f t="shared" si="69"/>
        <v/>
      </c>
      <c r="J404" s="73"/>
      <c r="K404" s="73"/>
      <c r="L404" s="73"/>
      <c r="M404" s="255"/>
      <c r="N404" t="str">
        <f>IF(C404="","",'OPĆI DIO'!$C$1)</f>
        <v/>
      </c>
      <c r="O404" t="str">
        <f t="shared" si="71"/>
        <v/>
      </c>
      <c r="P404" t="str">
        <f t="shared" si="72"/>
        <v/>
      </c>
      <c r="Q404" t="str">
        <f t="shared" si="73"/>
        <v/>
      </c>
      <c r="R404" t="str">
        <f t="shared" si="74"/>
        <v/>
      </c>
      <c r="S404" t="str">
        <f t="shared" si="75"/>
        <v/>
      </c>
    </row>
    <row r="405" spans="1:19">
      <c r="A405" s="38" t="str">
        <f>IF(C405="","",VLOOKUP('OPĆI DIO'!$C$1,'OPĆI DIO'!$N$4:$W$137,10,FALSE))</f>
        <v/>
      </c>
      <c r="B405" s="38" t="str">
        <f>IF(C405="","",VLOOKUP('OPĆI DIO'!$C$1,'OPĆI DIO'!$N$4:$W$137,9,FALSE))</f>
        <v/>
      </c>
      <c r="C405" s="43"/>
      <c r="D405" s="38" t="str">
        <f t="shared" si="70"/>
        <v/>
      </c>
      <c r="E405" s="43"/>
      <c r="F405" s="38" t="str">
        <f t="shared" si="67"/>
        <v/>
      </c>
      <c r="G405" s="74"/>
      <c r="H405" s="38" t="str">
        <f t="shared" si="68"/>
        <v/>
      </c>
      <c r="I405" s="38" t="str">
        <f t="shared" si="69"/>
        <v/>
      </c>
      <c r="J405" s="73"/>
      <c r="K405" s="73"/>
      <c r="L405" s="73"/>
      <c r="M405" s="255"/>
      <c r="N405" t="str">
        <f>IF(C405="","",'OPĆI DIO'!$C$1)</f>
        <v/>
      </c>
      <c r="O405" t="str">
        <f t="shared" si="71"/>
        <v/>
      </c>
      <c r="P405" t="str">
        <f t="shared" si="72"/>
        <v/>
      </c>
      <c r="Q405" t="str">
        <f t="shared" si="73"/>
        <v/>
      </c>
      <c r="R405" t="str">
        <f t="shared" si="74"/>
        <v/>
      </c>
      <c r="S405" t="str">
        <f t="shared" si="75"/>
        <v/>
      </c>
    </row>
    <row r="406" spans="1:19">
      <c r="A406" s="38" t="str">
        <f>IF(C406="","",VLOOKUP('OPĆI DIO'!$C$1,'OPĆI DIO'!$N$4:$W$137,10,FALSE))</f>
        <v/>
      </c>
      <c r="B406" s="38" t="str">
        <f>IF(C406="","",VLOOKUP('OPĆI DIO'!$C$1,'OPĆI DIO'!$N$4:$W$137,9,FALSE))</f>
        <v/>
      </c>
      <c r="C406" s="43"/>
      <c r="D406" s="38" t="str">
        <f t="shared" si="70"/>
        <v/>
      </c>
      <c r="E406" s="43"/>
      <c r="F406" s="38" t="str">
        <f t="shared" si="67"/>
        <v/>
      </c>
      <c r="G406" s="74"/>
      <c r="H406" s="38" t="str">
        <f t="shared" si="68"/>
        <v/>
      </c>
      <c r="I406" s="38" t="str">
        <f t="shared" si="69"/>
        <v/>
      </c>
      <c r="J406" s="73"/>
      <c r="K406" s="73"/>
      <c r="L406" s="73"/>
      <c r="M406" s="255"/>
      <c r="N406" t="str">
        <f>IF(C406="","",'OPĆI DIO'!$C$1)</f>
        <v/>
      </c>
      <c r="O406" t="str">
        <f t="shared" si="71"/>
        <v/>
      </c>
      <c r="P406" t="str">
        <f t="shared" si="72"/>
        <v/>
      </c>
      <c r="Q406" t="str">
        <f t="shared" si="73"/>
        <v/>
      </c>
      <c r="R406" t="str">
        <f t="shared" si="74"/>
        <v/>
      </c>
      <c r="S406" t="str">
        <f t="shared" si="75"/>
        <v/>
      </c>
    </row>
    <row r="407" spans="1:19">
      <c r="A407" s="38" t="str">
        <f>IF(C407="","",VLOOKUP('OPĆI DIO'!$C$1,'OPĆI DIO'!$N$4:$W$137,10,FALSE))</f>
        <v/>
      </c>
      <c r="B407" s="38" t="str">
        <f>IF(C407="","",VLOOKUP('OPĆI DIO'!$C$1,'OPĆI DIO'!$N$4:$W$137,9,FALSE))</f>
        <v/>
      </c>
      <c r="C407" s="43"/>
      <c r="D407" s="38" t="str">
        <f t="shared" si="70"/>
        <v/>
      </c>
      <c r="E407" s="43"/>
      <c r="F407" s="38" t="str">
        <f t="shared" si="67"/>
        <v/>
      </c>
      <c r="G407" s="74"/>
      <c r="H407" s="38" t="str">
        <f t="shared" si="68"/>
        <v/>
      </c>
      <c r="I407" s="38" t="str">
        <f t="shared" si="69"/>
        <v/>
      </c>
      <c r="J407" s="73"/>
      <c r="K407" s="73"/>
      <c r="L407" s="73"/>
      <c r="M407" s="255"/>
      <c r="N407" t="str">
        <f>IF(C407="","",'OPĆI DIO'!$C$1)</f>
        <v/>
      </c>
      <c r="O407" t="str">
        <f t="shared" si="71"/>
        <v/>
      </c>
      <c r="P407" t="str">
        <f t="shared" si="72"/>
        <v/>
      </c>
      <c r="Q407" t="str">
        <f t="shared" si="73"/>
        <v/>
      </c>
      <c r="R407" t="str">
        <f t="shared" si="74"/>
        <v/>
      </c>
      <c r="S407" t="str">
        <f t="shared" si="75"/>
        <v/>
      </c>
    </row>
    <row r="408" spans="1:19">
      <c r="A408" s="38" t="str">
        <f>IF(C408="","",VLOOKUP('OPĆI DIO'!$C$1,'OPĆI DIO'!$N$4:$W$137,10,FALSE))</f>
        <v/>
      </c>
      <c r="B408" s="38" t="str">
        <f>IF(C408="","",VLOOKUP('OPĆI DIO'!$C$1,'OPĆI DIO'!$N$4:$W$137,9,FALSE))</f>
        <v/>
      </c>
      <c r="C408" s="43"/>
      <c r="D408" s="38" t="str">
        <f t="shared" si="70"/>
        <v/>
      </c>
      <c r="E408" s="43"/>
      <c r="F408" s="38" t="str">
        <f t="shared" si="67"/>
        <v/>
      </c>
      <c r="G408" s="74"/>
      <c r="H408" s="38" t="str">
        <f t="shared" si="68"/>
        <v/>
      </c>
      <c r="I408" s="38" t="str">
        <f t="shared" si="69"/>
        <v/>
      </c>
      <c r="J408" s="73"/>
      <c r="K408" s="73"/>
      <c r="L408" s="73"/>
      <c r="M408" s="255"/>
      <c r="N408" t="str">
        <f>IF(C408="","",'OPĆI DIO'!$C$1)</f>
        <v/>
      </c>
      <c r="O408" t="str">
        <f t="shared" si="71"/>
        <v/>
      </c>
      <c r="P408" t="str">
        <f t="shared" si="72"/>
        <v/>
      </c>
      <c r="Q408" t="str">
        <f t="shared" si="73"/>
        <v/>
      </c>
      <c r="R408" t="str">
        <f t="shared" si="74"/>
        <v/>
      </c>
      <c r="S408" t="str">
        <f t="shared" si="75"/>
        <v/>
      </c>
    </row>
    <row r="409" spans="1:19">
      <c r="A409" s="38" t="str">
        <f>IF(C409="","",VLOOKUP('OPĆI DIO'!$C$1,'OPĆI DIO'!$N$4:$W$137,10,FALSE))</f>
        <v/>
      </c>
      <c r="B409" s="38" t="str">
        <f>IF(C409="","",VLOOKUP('OPĆI DIO'!$C$1,'OPĆI DIO'!$N$4:$W$137,9,FALSE))</f>
        <v/>
      </c>
      <c r="C409" s="43"/>
      <c r="D409" s="38" t="str">
        <f t="shared" si="70"/>
        <v/>
      </c>
      <c r="E409" s="43"/>
      <c r="F409" s="38" t="str">
        <f t="shared" si="67"/>
        <v/>
      </c>
      <c r="G409" s="74"/>
      <c r="H409" s="38" t="str">
        <f t="shared" si="68"/>
        <v/>
      </c>
      <c r="I409" s="38" t="str">
        <f t="shared" si="69"/>
        <v/>
      </c>
      <c r="J409" s="73"/>
      <c r="K409" s="73"/>
      <c r="L409" s="73"/>
      <c r="M409" s="255"/>
      <c r="N409" t="str">
        <f>IF(C409="","",'OPĆI DIO'!$C$1)</f>
        <v/>
      </c>
      <c r="O409" t="str">
        <f t="shared" si="71"/>
        <v/>
      </c>
      <c r="P409" t="str">
        <f t="shared" si="72"/>
        <v/>
      </c>
      <c r="Q409" t="str">
        <f t="shared" si="73"/>
        <v/>
      </c>
      <c r="R409" t="str">
        <f t="shared" si="74"/>
        <v/>
      </c>
      <c r="S409" t="str">
        <f t="shared" si="75"/>
        <v/>
      </c>
    </row>
    <row r="410" spans="1:19">
      <c r="A410" s="38" t="str">
        <f>IF(C410="","",VLOOKUP('OPĆI DIO'!$C$1,'OPĆI DIO'!$N$4:$W$137,10,FALSE))</f>
        <v/>
      </c>
      <c r="B410" s="38" t="str">
        <f>IF(C410="","",VLOOKUP('OPĆI DIO'!$C$1,'OPĆI DIO'!$N$4:$W$137,9,FALSE))</f>
        <v/>
      </c>
      <c r="C410" s="43"/>
      <c r="D410" s="38" t="str">
        <f t="shared" si="70"/>
        <v/>
      </c>
      <c r="E410" s="43"/>
      <c r="F410" s="38" t="str">
        <f t="shared" si="67"/>
        <v/>
      </c>
      <c r="G410" s="74"/>
      <c r="H410" s="38" t="str">
        <f t="shared" si="68"/>
        <v/>
      </c>
      <c r="I410" s="38" t="str">
        <f t="shared" si="69"/>
        <v/>
      </c>
      <c r="J410" s="73"/>
      <c r="K410" s="73"/>
      <c r="L410" s="73"/>
      <c r="M410" s="255"/>
      <c r="N410" t="str">
        <f>IF(C410="","",'OPĆI DIO'!$C$1)</f>
        <v/>
      </c>
      <c r="O410" t="str">
        <f t="shared" si="71"/>
        <v/>
      </c>
      <c r="P410" t="str">
        <f t="shared" si="72"/>
        <v/>
      </c>
      <c r="Q410" t="str">
        <f t="shared" si="73"/>
        <v/>
      </c>
      <c r="R410" t="str">
        <f t="shared" si="74"/>
        <v/>
      </c>
      <c r="S410" t="str">
        <f t="shared" si="75"/>
        <v/>
      </c>
    </row>
    <row r="411" spans="1:19">
      <c r="A411" s="38" t="str">
        <f>IF(C411="","",VLOOKUP('OPĆI DIO'!$C$1,'OPĆI DIO'!$N$4:$W$137,10,FALSE))</f>
        <v/>
      </c>
      <c r="B411" s="38" t="str">
        <f>IF(C411="","",VLOOKUP('OPĆI DIO'!$C$1,'OPĆI DIO'!$N$4:$W$137,9,FALSE))</f>
        <v/>
      </c>
      <c r="C411" s="43"/>
      <c r="D411" s="38" t="str">
        <f t="shared" si="70"/>
        <v/>
      </c>
      <c r="E411" s="43"/>
      <c r="F411" s="38" t="str">
        <f t="shared" si="67"/>
        <v/>
      </c>
      <c r="G411" s="74"/>
      <c r="H411" s="38" t="str">
        <f t="shared" si="68"/>
        <v/>
      </c>
      <c r="I411" s="38" t="str">
        <f t="shared" si="69"/>
        <v/>
      </c>
      <c r="J411" s="73"/>
      <c r="K411" s="73"/>
      <c r="L411" s="73"/>
      <c r="M411" s="255"/>
      <c r="N411" t="str">
        <f>IF(C411="","",'OPĆI DIO'!$C$1)</f>
        <v/>
      </c>
      <c r="O411" t="str">
        <f t="shared" si="71"/>
        <v/>
      </c>
      <c r="P411" t="str">
        <f t="shared" si="72"/>
        <v/>
      </c>
      <c r="Q411" t="str">
        <f t="shared" si="73"/>
        <v/>
      </c>
      <c r="R411" t="str">
        <f t="shared" si="74"/>
        <v/>
      </c>
      <c r="S411" t="str">
        <f t="shared" si="75"/>
        <v/>
      </c>
    </row>
    <row r="412" spans="1:19">
      <c r="A412" s="38" t="str">
        <f>IF(C412="","",VLOOKUP('OPĆI DIO'!$C$1,'OPĆI DIO'!$N$4:$W$137,10,FALSE))</f>
        <v/>
      </c>
      <c r="B412" s="38" t="str">
        <f>IF(C412="","",VLOOKUP('OPĆI DIO'!$C$1,'OPĆI DIO'!$N$4:$W$137,9,FALSE))</f>
        <v/>
      </c>
      <c r="C412" s="43"/>
      <c r="D412" s="38" t="str">
        <f t="shared" si="70"/>
        <v/>
      </c>
      <c r="E412" s="43"/>
      <c r="F412" s="38" t="str">
        <f t="shared" si="67"/>
        <v/>
      </c>
      <c r="G412" s="74"/>
      <c r="H412" s="38" t="str">
        <f t="shared" si="68"/>
        <v/>
      </c>
      <c r="I412" s="38" t="str">
        <f t="shared" si="69"/>
        <v/>
      </c>
      <c r="J412" s="73"/>
      <c r="K412" s="73"/>
      <c r="L412" s="73"/>
      <c r="M412" s="255"/>
      <c r="N412" t="str">
        <f>IF(C412="","",'OPĆI DIO'!$C$1)</f>
        <v/>
      </c>
      <c r="O412" t="str">
        <f t="shared" si="71"/>
        <v/>
      </c>
      <c r="P412" t="str">
        <f t="shared" si="72"/>
        <v/>
      </c>
      <c r="Q412" t="str">
        <f t="shared" si="73"/>
        <v/>
      </c>
      <c r="R412" t="str">
        <f t="shared" si="74"/>
        <v/>
      </c>
      <c r="S412" t="str">
        <f t="shared" si="75"/>
        <v/>
      </c>
    </row>
    <row r="413" spans="1:19">
      <c r="A413" s="38" t="str">
        <f>IF(C413="","",VLOOKUP('OPĆI DIO'!$C$1,'OPĆI DIO'!$N$4:$W$137,10,FALSE))</f>
        <v/>
      </c>
      <c r="B413" s="38" t="str">
        <f>IF(C413="","",VLOOKUP('OPĆI DIO'!$C$1,'OPĆI DIO'!$N$4:$W$137,9,FALSE))</f>
        <v/>
      </c>
      <c r="C413" s="43"/>
      <c r="D413" s="38" t="str">
        <f t="shared" si="70"/>
        <v/>
      </c>
      <c r="E413" s="43"/>
      <c r="F413" s="38" t="str">
        <f t="shared" si="67"/>
        <v/>
      </c>
      <c r="G413" s="74"/>
      <c r="H413" s="38" t="str">
        <f t="shared" si="68"/>
        <v/>
      </c>
      <c r="I413" s="38" t="str">
        <f t="shared" si="69"/>
        <v/>
      </c>
      <c r="J413" s="73"/>
      <c r="K413" s="73"/>
      <c r="L413" s="73"/>
      <c r="M413" s="255"/>
      <c r="N413" t="str">
        <f>IF(C413="","",'OPĆI DIO'!$C$1)</f>
        <v/>
      </c>
      <c r="O413" t="str">
        <f t="shared" si="71"/>
        <v/>
      </c>
      <c r="P413" t="str">
        <f t="shared" si="72"/>
        <v/>
      </c>
      <c r="Q413" t="str">
        <f t="shared" si="73"/>
        <v/>
      </c>
      <c r="R413" t="str">
        <f t="shared" si="74"/>
        <v/>
      </c>
      <c r="S413" t="str">
        <f t="shared" si="75"/>
        <v/>
      </c>
    </row>
    <row r="414" spans="1:19">
      <c r="A414" s="38" t="str">
        <f>IF(C414="","",VLOOKUP('OPĆI DIO'!$C$1,'OPĆI DIO'!$N$4:$W$137,10,FALSE))</f>
        <v/>
      </c>
      <c r="B414" s="38" t="str">
        <f>IF(C414="","",VLOOKUP('OPĆI DIO'!$C$1,'OPĆI DIO'!$N$4:$W$137,9,FALSE))</f>
        <v/>
      </c>
      <c r="C414" s="43"/>
      <c r="D414" s="38" t="str">
        <f t="shared" si="70"/>
        <v/>
      </c>
      <c r="E414" s="43"/>
      <c r="F414" s="38" t="str">
        <f t="shared" ref="F414:F477" si="76">IFERROR(VLOOKUP(E414,$W$5:$Y$131,2,FALSE),"")</f>
        <v/>
      </c>
      <c r="G414" s="74"/>
      <c r="H414" s="38" t="str">
        <f t="shared" ref="H414:H477" si="77">IFERROR(VLOOKUP(G414,$AC$6:$AD$355,2,FALSE),"")</f>
        <v/>
      </c>
      <c r="I414" s="38" t="str">
        <f t="shared" ref="I414:I477" si="78">IFERROR(VLOOKUP(G414,$AC$6:$AG$355,3,FALSE),"")</f>
        <v/>
      </c>
      <c r="J414" s="73"/>
      <c r="K414" s="73"/>
      <c r="L414" s="73"/>
      <c r="M414" s="255"/>
      <c r="N414" t="str">
        <f>IF(C414="","",'OPĆI DIO'!$C$1)</f>
        <v/>
      </c>
      <c r="O414" t="str">
        <f t="shared" si="71"/>
        <v/>
      </c>
      <c r="P414" t="str">
        <f t="shared" si="72"/>
        <v/>
      </c>
      <c r="Q414" t="str">
        <f t="shared" si="73"/>
        <v/>
      </c>
      <c r="R414" t="str">
        <f t="shared" si="74"/>
        <v/>
      </c>
      <c r="S414" t="str">
        <f t="shared" si="75"/>
        <v/>
      </c>
    </row>
    <row r="415" spans="1:19">
      <c r="A415" s="38" t="str">
        <f>IF(C415="","",VLOOKUP('OPĆI DIO'!$C$1,'OPĆI DIO'!$N$4:$W$137,10,FALSE))</f>
        <v/>
      </c>
      <c r="B415" s="38" t="str">
        <f>IF(C415="","",VLOOKUP('OPĆI DIO'!$C$1,'OPĆI DIO'!$N$4:$W$137,9,FALSE))</f>
        <v/>
      </c>
      <c r="C415" s="43"/>
      <c r="D415" s="38" t="str">
        <f t="shared" si="70"/>
        <v/>
      </c>
      <c r="E415" s="43"/>
      <c r="F415" s="38" t="str">
        <f t="shared" si="76"/>
        <v/>
      </c>
      <c r="G415" s="74"/>
      <c r="H415" s="38" t="str">
        <f t="shared" si="77"/>
        <v/>
      </c>
      <c r="I415" s="38" t="str">
        <f t="shared" si="78"/>
        <v/>
      </c>
      <c r="J415" s="73"/>
      <c r="K415" s="73"/>
      <c r="L415" s="73"/>
      <c r="M415" s="255"/>
      <c r="N415" t="str">
        <f>IF(C415="","",'OPĆI DIO'!$C$1)</f>
        <v/>
      </c>
      <c r="O415" t="str">
        <f t="shared" si="71"/>
        <v/>
      </c>
      <c r="P415" t="str">
        <f t="shared" si="72"/>
        <v/>
      </c>
      <c r="Q415" t="str">
        <f t="shared" si="73"/>
        <v/>
      </c>
      <c r="R415" t="str">
        <f t="shared" si="74"/>
        <v/>
      </c>
      <c r="S415" t="str">
        <f t="shared" si="75"/>
        <v/>
      </c>
    </row>
    <row r="416" spans="1:19">
      <c r="A416" s="38" t="str">
        <f>IF(C416="","",VLOOKUP('OPĆI DIO'!$C$1,'OPĆI DIO'!$N$4:$W$137,10,FALSE))</f>
        <v/>
      </c>
      <c r="B416" s="38" t="str">
        <f>IF(C416="","",VLOOKUP('OPĆI DIO'!$C$1,'OPĆI DIO'!$N$4:$W$137,9,FALSE))</f>
        <v/>
      </c>
      <c r="C416" s="43"/>
      <c r="D416" s="38" t="str">
        <f t="shared" si="70"/>
        <v/>
      </c>
      <c r="E416" s="43"/>
      <c r="F416" s="38" t="str">
        <f t="shared" si="76"/>
        <v/>
      </c>
      <c r="G416" s="74"/>
      <c r="H416" s="38" t="str">
        <f t="shared" si="77"/>
        <v/>
      </c>
      <c r="I416" s="38" t="str">
        <f t="shared" si="78"/>
        <v/>
      </c>
      <c r="J416" s="73"/>
      <c r="K416" s="73"/>
      <c r="L416" s="73"/>
      <c r="M416" s="255"/>
      <c r="N416" t="str">
        <f>IF(C416="","",'OPĆI DIO'!$C$1)</f>
        <v/>
      </c>
      <c r="O416" t="str">
        <f t="shared" si="71"/>
        <v/>
      </c>
      <c r="P416" t="str">
        <f t="shared" si="72"/>
        <v/>
      </c>
      <c r="Q416" t="str">
        <f t="shared" si="73"/>
        <v/>
      </c>
      <c r="R416" t="str">
        <f t="shared" si="74"/>
        <v/>
      </c>
      <c r="S416" t="str">
        <f t="shared" si="75"/>
        <v/>
      </c>
    </row>
    <row r="417" spans="1:19">
      <c r="A417" s="38" t="str">
        <f>IF(C417="","",VLOOKUP('OPĆI DIO'!$C$1,'OPĆI DIO'!$N$4:$W$137,10,FALSE))</f>
        <v/>
      </c>
      <c r="B417" s="38" t="str">
        <f>IF(C417="","",VLOOKUP('OPĆI DIO'!$C$1,'OPĆI DIO'!$N$4:$W$137,9,FALSE))</f>
        <v/>
      </c>
      <c r="C417" s="43"/>
      <c r="D417" s="38" t="str">
        <f t="shared" si="70"/>
        <v/>
      </c>
      <c r="E417" s="43"/>
      <c r="F417" s="38" t="str">
        <f t="shared" si="76"/>
        <v/>
      </c>
      <c r="G417" s="74"/>
      <c r="H417" s="38" t="str">
        <f t="shared" si="77"/>
        <v/>
      </c>
      <c r="I417" s="38" t="str">
        <f t="shared" si="78"/>
        <v/>
      </c>
      <c r="J417" s="73"/>
      <c r="K417" s="73"/>
      <c r="L417" s="73"/>
      <c r="M417" s="255"/>
      <c r="N417" t="str">
        <f>IF(C417="","",'OPĆI DIO'!$C$1)</f>
        <v/>
      </c>
      <c r="O417" t="str">
        <f t="shared" si="71"/>
        <v/>
      </c>
      <c r="P417" t="str">
        <f t="shared" si="72"/>
        <v/>
      </c>
      <c r="Q417" t="str">
        <f t="shared" si="73"/>
        <v/>
      </c>
      <c r="R417" t="str">
        <f t="shared" si="74"/>
        <v/>
      </c>
      <c r="S417" t="str">
        <f t="shared" si="75"/>
        <v/>
      </c>
    </row>
    <row r="418" spans="1:19">
      <c r="A418" s="38" t="str">
        <f>IF(C418="","",VLOOKUP('OPĆI DIO'!$C$1,'OPĆI DIO'!$N$4:$W$137,10,FALSE))</f>
        <v/>
      </c>
      <c r="B418" s="38" t="str">
        <f>IF(C418="","",VLOOKUP('OPĆI DIO'!$C$1,'OPĆI DIO'!$N$4:$W$137,9,FALSE))</f>
        <v/>
      </c>
      <c r="C418" s="43"/>
      <c r="D418" s="38" t="str">
        <f t="shared" si="70"/>
        <v/>
      </c>
      <c r="E418" s="43"/>
      <c r="F418" s="38" t="str">
        <f t="shared" si="76"/>
        <v/>
      </c>
      <c r="G418" s="74"/>
      <c r="H418" s="38" t="str">
        <f t="shared" si="77"/>
        <v/>
      </c>
      <c r="I418" s="38" t="str">
        <f t="shared" si="78"/>
        <v/>
      </c>
      <c r="J418" s="73"/>
      <c r="K418" s="73"/>
      <c r="L418" s="73"/>
      <c r="M418" s="255"/>
      <c r="N418" t="str">
        <f>IF(C418="","",'OPĆI DIO'!$C$1)</f>
        <v/>
      </c>
      <c r="O418" t="str">
        <f t="shared" si="71"/>
        <v/>
      </c>
      <c r="P418" t="str">
        <f t="shared" si="72"/>
        <v/>
      </c>
      <c r="Q418" t="str">
        <f t="shared" si="73"/>
        <v/>
      </c>
      <c r="R418" t="str">
        <f t="shared" si="74"/>
        <v/>
      </c>
      <c r="S418" t="str">
        <f t="shared" si="75"/>
        <v/>
      </c>
    </row>
    <row r="419" spans="1:19">
      <c r="A419" s="38" t="str">
        <f>IF(C419="","",VLOOKUP('OPĆI DIO'!$C$1,'OPĆI DIO'!$N$4:$W$137,10,FALSE))</f>
        <v/>
      </c>
      <c r="B419" s="38" t="str">
        <f>IF(C419="","",VLOOKUP('OPĆI DIO'!$C$1,'OPĆI DIO'!$N$4:$W$137,9,FALSE))</f>
        <v/>
      </c>
      <c r="C419" s="43"/>
      <c r="D419" s="38" t="str">
        <f t="shared" si="70"/>
        <v/>
      </c>
      <c r="E419" s="43"/>
      <c r="F419" s="38" t="str">
        <f t="shared" si="76"/>
        <v/>
      </c>
      <c r="G419" s="74"/>
      <c r="H419" s="38" t="str">
        <f t="shared" si="77"/>
        <v/>
      </c>
      <c r="I419" s="38" t="str">
        <f t="shared" si="78"/>
        <v/>
      </c>
      <c r="J419" s="73"/>
      <c r="K419" s="73"/>
      <c r="L419" s="73"/>
      <c r="M419" s="255"/>
      <c r="N419" t="str">
        <f>IF(C419="","",'OPĆI DIO'!$C$1)</f>
        <v/>
      </c>
      <c r="O419" t="str">
        <f t="shared" si="71"/>
        <v/>
      </c>
      <c r="P419" t="str">
        <f t="shared" si="72"/>
        <v/>
      </c>
      <c r="Q419" t="str">
        <f t="shared" si="73"/>
        <v/>
      </c>
      <c r="R419" t="str">
        <f t="shared" si="74"/>
        <v/>
      </c>
      <c r="S419" t="str">
        <f t="shared" si="75"/>
        <v/>
      </c>
    </row>
    <row r="420" spans="1:19">
      <c r="A420" s="38" t="str">
        <f>IF(C420="","",VLOOKUP('OPĆI DIO'!$C$1,'OPĆI DIO'!$N$4:$W$137,10,FALSE))</f>
        <v/>
      </c>
      <c r="B420" s="38" t="str">
        <f>IF(C420="","",VLOOKUP('OPĆI DIO'!$C$1,'OPĆI DIO'!$N$4:$W$137,9,FALSE))</f>
        <v/>
      </c>
      <c r="C420" s="43"/>
      <c r="D420" s="38" t="str">
        <f t="shared" si="70"/>
        <v/>
      </c>
      <c r="E420" s="43"/>
      <c r="F420" s="38" t="str">
        <f t="shared" si="76"/>
        <v/>
      </c>
      <c r="G420" s="74"/>
      <c r="H420" s="38" t="str">
        <f t="shared" si="77"/>
        <v/>
      </c>
      <c r="I420" s="38" t="str">
        <f t="shared" si="78"/>
        <v/>
      </c>
      <c r="J420" s="73"/>
      <c r="K420" s="73"/>
      <c r="L420" s="73"/>
      <c r="M420" s="255"/>
      <c r="N420" t="str">
        <f>IF(C420="","",'OPĆI DIO'!$C$1)</f>
        <v/>
      </c>
      <c r="O420" t="str">
        <f t="shared" si="71"/>
        <v/>
      </c>
      <c r="P420" t="str">
        <f t="shared" si="72"/>
        <v/>
      </c>
      <c r="Q420" t="str">
        <f t="shared" si="73"/>
        <v/>
      </c>
      <c r="R420" t="str">
        <f t="shared" si="74"/>
        <v/>
      </c>
      <c r="S420" t="str">
        <f t="shared" si="75"/>
        <v/>
      </c>
    </row>
    <row r="421" spans="1:19">
      <c r="A421" s="38" t="str">
        <f>IF(C421="","",VLOOKUP('OPĆI DIO'!$C$1,'OPĆI DIO'!$N$4:$W$137,10,FALSE))</f>
        <v/>
      </c>
      <c r="B421" s="38" t="str">
        <f>IF(C421="","",VLOOKUP('OPĆI DIO'!$C$1,'OPĆI DIO'!$N$4:$W$137,9,FALSE))</f>
        <v/>
      </c>
      <c r="C421" s="43"/>
      <c r="D421" s="38" t="str">
        <f t="shared" si="70"/>
        <v/>
      </c>
      <c r="E421" s="43"/>
      <c r="F421" s="38" t="str">
        <f t="shared" si="76"/>
        <v/>
      </c>
      <c r="G421" s="74"/>
      <c r="H421" s="38" t="str">
        <f t="shared" si="77"/>
        <v/>
      </c>
      <c r="I421" s="38" t="str">
        <f t="shared" si="78"/>
        <v/>
      </c>
      <c r="J421" s="73"/>
      <c r="K421" s="73"/>
      <c r="L421" s="73"/>
      <c r="M421" s="255"/>
      <c r="N421" t="str">
        <f>IF(C421="","",'OPĆI DIO'!$C$1)</f>
        <v/>
      </c>
      <c r="O421" t="str">
        <f t="shared" si="71"/>
        <v/>
      </c>
      <c r="P421" t="str">
        <f t="shared" si="72"/>
        <v/>
      </c>
      <c r="Q421" t="str">
        <f t="shared" si="73"/>
        <v/>
      </c>
      <c r="R421" t="str">
        <f t="shared" si="74"/>
        <v/>
      </c>
      <c r="S421" t="str">
        <f t="shared" si="75"/>
        <v/>
      </c>
    </row>
    <row r="422" spans="1:19">
      <c r="A422" s="38" t="str">
        <f>IF(C422="","",VLOOKUP('OPĆI DIO'!$C$1,'OPĆI DIO'!$N$4:$W$137,10,FALSE))</f>
        <v/>
      </c>
      <c r="B422" s="38" t="str">
        <f>IF(C422="","",VLOOKUP('OPĆI DIO'!$C$1,'OPĆI DIO'!$N$4:$W$137,9,FALSE))</f>
        <v/>
      </c>
      <c r="C422" s="43"/>
      <c r="D422" s="38" t="str">
        <f t="shared" si="70"/>
        <v/>
      </c>
      <c r="E422" s="43"/>
      <c r="F422" s="38" t="str">
        <f t="shared" si="76"/>
        <v/>
      </c>
      <c r="G422" s="74"/>
      <c r="H422" s="38" t="str">
        <f t="shared" si="77"/>
        <v/>
      </c>
      <c r="I422" s="38" t="str">
        <f t="shared" si="78"/>
        <v/>
      </c>
      <c r="J422" s="73"/>
      <c r="K422" s="73"/>
      <c r="L422" s="73"/>
      <c r="M422" s="255"/>
      <c r="N422" t="str">
        <f>IF(C422="","",'OPĆI DIO'!$C$1)</f>
        <v/>
      </c>
      <c r="O422" t="str">
        <f t="shared" si="71"/>
        <v/>
      </c>
      <c r="P422" t="str">
        <f t="shared" si="72"/>
        <v/>
      </c>
      <c r="Q422" t="str">
        <f t="shared" si="73"/>
        <v/>
      </c>
      <c r="R422" t="str">
        <f t="shared" si="74"/>
        <v/>
      </c>
      <c r="S422" t="str">
        <f t="shared" si="75"/>
        <v/>
      </c>
    </row>
    <row r="423" spans="1:19">
      <c r="A423" s="38" t="str">
        <f>IF(C423="","",VLOOKUP('OPĆI DIO'!$C$1,'OPĆI DIO'!$N$4:$W$137,10,FALSE))</f>
        <v/>
      </c>
      <c r="B423" s="38" t="str">
        <f>IF(C423="","",VLOOKUP('OPĆI DIO'!$C$1,'OPĆI DIO'!$N$4:$W$137,9,FALSE))</f>
        <v/>
      </c>
      <c r="C423" s="43"/>
      <c r="D423" s="38" t="str">
        <f t="shared" si="70"/>
        <v/>
      </c>
      <c r="E423" s="43"/>
      <c r="F423" s="38" t="str">
        <f t="shared" si="76"/>
        <v/>
      </c>
      <c r="G423" s="74"/>
      <c r="H423" s="38" t="str">
        <f t="shared" si="77"/>
        <v/>
      </c>
      <c r="I423" s="38" t="str">
        <f t="shared" si="78"/>
        <v/>
      </c>
      <c r="J423" s="73"/>
      <c r="K423" s="73"/>
      <c r="L423" s="73"/>
      <c r="M423" s="255"/>
      <c r="N423" t="str">
        <f>IF(C423="","",'OPĆI DIO'!$C$1)</f>
        <v/>
      </c>
      <c r="O423" t="str">
        <f t="shared" si="71"/>
        <v/>
      </c>
      <c r="P423" t="str">
        <f t="shared" si="72"/>
        <v/>
      </c>
      <c r="Q423" t="str">
        <f t="shared" si="73"/>
        <v/>
      </c>
      <c r="R423" t="str">
        <f t="shared" si="74"/>
        <v/>
      </c>
      <c r="S423" t="str">
        <f t="shared" si="75"/>
        <v/>
      </c>
    </row>
    <row r="424" spans="1:19">
      <c r="A424" s="38" t="str">
        <f>IF(C424="","",VLOOKUP('OPĆI DIO'!$C$1,'OPĆI DIO'!$N$4:$W$137,10,FALSE))</f>
        <v/>
      </c>
      <c r="B424" s="38" t="str">
        <f>IF(C424="","",VLOOKUP('OPĆI DIO'!$C$1,'OPĆI DIO'!$N$4:$W$137,9,FALSE))</f>
        <v/>
      </c>
      <c r="C424" s="43"/>
      <c r="D424" s="38" t="str">
        <f t="shared" si="70"/>
        <v/>
      </c>
      <c r="E424" s="43"/>
      <c r="F424" s="38" t="str">
        <f t="shared" si="76"/>
        <v/>
      </c>
      <c r="G424" s="74"/>
      <c r="H424" s="38" t="str">
        <f t="shared" si="77"/>
        <v/>
      </c>
      <c r="I424" s="38" t="str">
        <f t="shared" si="78"/>
        <v/>
      </c>
      <c r="J424" s="73"/>
      <c r="K424" s="73"/>
      <c r="L424" s="73"/>
      <c r="M424" s="255"/>
      <c r="N424" t="str">
        <f>IF(C424="","",'OPĆI DIO'!$C$1)</f>
        <v/>
      </c>
      <c r="O424" t="str">
        <f t="shared" si="71"/>
        <v/>
      </c>
      <c r="P424" t="str">
        <f t="shared" si="72"/>
        <v/>
      </c>
      <c r="Q424" t="str">
        <f t="shared" si="73"/>
        <v/>
      </c>
      <c r="R424" t="str">
        <f t="shared" si="74"/>
        <v/>
      </c>
      <c r="S424" t="str">
        <f t="shared" si="75"/>
        <v/>
      </c>
    </row>
    <row r="425" spans="1:19">
      <c r="A425" s="38" t="str">
        <f>IF(C425="","",VLOOKUP('OPĆI DIO'!$C$1,'OPĆI DIO'!$N$4:$W$137,10,FALSE))</f>
        <v/>
      </c>
      <c r="B425" s="38" t="str">
        <f>IF(C425="","",VLOOKUP('OPĆI DIO'!$C$1,'OPĆI DIO'!$N$4:$W$137,9,FALSE))</f>
        <v/>
      </c>
      <c r="C425" s="43"/>
      <c r="D425" s="38" t="str">
        <f t="shared" si="70"/>
        <v/>
      </c>
      <c r="E425" s="43"/>
      <c r="F425" s="38" t="str">
        <f t="shared" si="76"/>
        <v/>
      </c>
      <c r="G425" s="74"/>
      <c r="H425" s="38" t="str">
        <f t="shared" si="77"/>
        <v/>
      </c>
      <c r="I425" s="38" t="str">
        <f t="shared" si="78"/>
        <v/>
      </c>
      <c r="J425" s="73"/>
      <c r="K425" s="73"/>
      <c r="L425" s="73"/>
      <c r="M425" s="255"/>
      <c r="N425" t="str">
        <f>IF(C425="","",'OPĆI DIO'!$C$1)</f>
        <v/>
      </c>
      <c r="O425" t="str">
        <f t="shared" si="71"/>
        <v/>
      </c>
      <c r="P425" t="str">
        <f t="shared" si="72"/>
        <v/>
      </c>
      <c r="Q425" t="str">
        <f t="shared" si="73"/>
        <v/>
      </c>
      <c r="R425" t="str">
        <f t="shared" si="74"/>
        <v/>
      </c>
      <c r="S425" t="str">
        <f t="shared" si="75"/>
        <v/>
      </c>
    </row>
    <row r="426" spans="1:19">
      <c r="A426" s="38" t="str">
        <f>IF(C426="","",VLOOKUP('OPĆI DIO'!$C$1,'OPĆI DIO'!$N$4:$W$137,10,FALSE))</f>
        <v/>
      </c>
      <c r="B426" s="38" t="str">
        <f>IF(C426="","",VLOOKUP('OPĆI DIO'!$C$1,'OPĆI DIO'!$N$4:$W$137,9,FALSE))</f>
        <v/>
      </c>
      <c r="C426" s="43"/>
      <c r="D426" s="38" t="str">
        <f t="shared" si="70"/>
        <v/>
      </c>
      <c r="E426" s="43"/>
      <c r="F426" s="38" t="str">
        <f t="shared" si="76"/>
        <v/>
      </c>
      <c r="G426" s="74"/>
      <c r="H426" s="38" t="str">
        <f t="shared" si="77"/>
        <v/>
      </c>
      <c r="I426" s="38" t="str">
        <f t="shared" si="78"/>
        <v/>
      </c>
      <c r="J426" s="73"/>
      <c r="K426" s="73"/>
      <c r="L426" s="73"/>
      <c r="M426" s="255"/>
      <c r="N426" t="str">
        <f>IF(C426="","",'OPĆI DIO'!$C$1)</f>
        <v/>
      </c>
      <c r="O426" t="str">
        <f t="shared" si="71"/>
        <v/>
      </c>
      <c r="P426" t="str">
        <f t="shared" si="72"/>
        <v/>
      </c>
      <c r="Q426" t="str">
        <f t="shared" si="73"/>
        <v/>
      </c>
      <c r="R426" t="str">
        <f t="shared" si="74"/>
        <v/>
      </c>
      <c r="S426" t="str">
        <f t="shared" si="75"/>
        <v/>
      </c>
    </row>
    <row r="427" spans="1:19">
      <c r="A427" s="38" t="str">
        <f>IF(C427="","",VLOOKUP('OPĆI DIO'!$C$1,'OPĆI DIO'!$N$4:$W$137,10,FALSE))</f>
        <v/>
      </c>
      <c r="B427" s="38" t="str">
        <f>IF(C427="","",VLOOKUP('OPĆI DIO'!$C$1,'OPĆI DIO'!$N$4:$W$137,9,FALSE))</f>
        <v/>
      </c>
      <c r="C427" s="43"/>
      <c r="D427" s="38" t="str">
        <f t="shared" si="70"/>
        <v/>
      </c>
      <c r="E427" s="43"/>
      <c r="F427" s="38" t="str">
        <f t="shared" si="76"/>
        <v/>
      </c>
      <c r="G427" s="74"/>
      <c r="H427" s="38" t="str">
        <f t="shared" si="77"/>
        <v/>
      </c>
      <c r="I427" s="38" t="str">
        <f t="shared" si="78"/>
        <v/>
      </c>
      <c r="J427" s="73"/>
      <c r="K427" s="73"/>
      <c r="L427" s="73"/>
      <c r="M427" s="255"/>
      <c r="N427" t="str">
        <f>IF(C427="","",'OPĆI DIO'!$C$1)</f>
        <v/>
      </c>
      <c r="O427" t="str">
        <f t="shared" si="71"/>
        <v/>
      </c>
      <c r="P427" t="str">
        <f t="shared" si="72"/>
        <v/>
      </c>
      <c r="Q427" t="str">
        <f t="shared" si="73"/>
        <v/>
      </c>
      <c r="R427" t="str">
        <f t="shared" si="74"/>
        <v/>
      </c>
      <c r="S427" t="str">
        <f t="shared" si="75"/>
        <v/>
      </c>
    </row>
    <row r="428" spans="1:19">
      <c r="A428" s="38" t="str">
        <f>IF(C428="","",VLOOKUP('OPĆI DIO'!$C$1,'OPĆI DIO'!$N$4:$W$137,10,FALSE))</f>
        <v/>
      </c>
      <c r="B428" s="38" t="str">
        <f>IF(C428="","",VLOOKUP('OPĆI DIO'!$C$1,'OPĆI DIO'!$N$4:$W$137,9,FALSE))</f>
        <v/>
      </c>
      <c r="C428" s="43"/>
      <c r="D428" s="38" t="str">
        <f t="shared" si="70"/>
        <v/>
      </c>
      <c r="E428" s="43"/>
      <c r="F428" s="38" t="str">
        <f t="shared" si="76"/>
        <v/>
      </c>
      <c r="G428" s="74"/>
      <c r="H428" s="38" t="str">
        <f t="shared" si="77"/>
        <v/>
      </c>
      <c r="I428" s="38" t="str">
        <f t="shared" si="78"/>
        <v/>
      </c>
      <c r="J428" s="73"/>
      <c r="K428" s="73"/>
      <c r="L428" s="73"/>
      <c r="M428" s="255"/>
      <c r="N428" t="str">
        <f>IF(C428="","",'OPĆI DIO'!$C$1)</f>
        <v/>
      </c>
      <c r="O428" t="str">
        <f t="shared" si="71"/>
        <v/>
      </c>
      <c r="P428" t="str">
        <f t="shared" si="72"/>
        <v/>
      </c>
      <c r="Q428" t="str">
        <f t="shared" si="73"/>
        <v/>
      </c>
      <c r="R428" t="str">
        <f t="shared" si="74"/>
        <v/>
      </c>
      <c r="S428" t="str">
        <f t="shared" si="75"/>
        <v/>
      </c>
    </row>
    <row r="429" spans="1:19">
      <c r="A429" s="38" t="str">
        <f>IF(C429="","",VLOOKUP('OPĆI DIO'!$C$1,'OPĆI DIO'!$N$4:$W$137,10,FALSE))</f>
        <v/>
      </c>
      <c r="B429" s="38" t="str">
        <f>IF(C429="","",VLOOKUP('OPĆI DIO'!$C$1,'OPĆI DIO'!$N$4:$W$137,9,FALSE))</f>
        <v/>
      </c>
      <c r="C429" s="43"/>
      <c r="D429" s="38" t="str">
        <f t="shared" si="70"/>
        <v/>
      </c>
      <c r="E429" s="43"/>
      <c r="F429" s="38" t="str">
        <f t="shared" si="76"/>
        <v/>
      </c>
      <c r="G429" s="74"/>
      <c r="H429" s="38" t="str">
        <f t="shared" si="77"/>
        <v/>
      </c>
      <c r="I429" s="38" t="str">
        <f t="shared" si="78"/>
        <v/>
      </c>
      <c r="J429" s="73"/>
      <c r="K429" s="73"/>
      <c r="L429" s="73"/>
      <c r="M429" s="255"/>
      <c r="N429" t="str">
        <f>IF(C429="","",'OPĆI DIO'!$C$1)</f>
        <v/>
      </c>
      <c r="O429" t="str">
        <f t="shared" si="71"/>
        <v/>
      </c>
      <c r="P429" t="str">
        <f t="shared" si="72"/>
        <v/>
      </c>
      <c r="Q429" t="str">
        <f t="shared" si="73"/>
        <v/>
      </c>
      <c r="R429" t="str">
        <f t="shared" si="74"/>
        <v/>
      </c>
      <c r="S429" t="str">
        <f t="shared" si="75"/>
        <v/>
      </c>
    </row>
    <row r="430" spans="1:19">
      <c r="A430" s="38" t="str">
        <f>IF(C430="","",VLOOKUP('OPĆI DIO'!$C$1,'OPĆI DIO'!$N$4:$W$137,10,FALSE))</f>
        <v/>
      </c>
      <c r="B430" s="38" t="str">
        <f>IF(C430="","",VLOOKUP('OPĆI DIO'!$C$1,'OPĆI DIO'!$N$4:$W$137,9,FALSE))</f>
        <v/>
      </c>
      <c r="C430" s="43"/>
      <c r="D430" s="38" t="str">
        <f t="shared" si="70"/>
        <v/>
      </c>
      <c r="E430" s="43"/>
      <c r="F430" s="38" t="str">
        <f t="shared" si="76"/>
        <v/>
      </c>
      <c r="G430" s="74"/>
      <c r="H430" s="38" t="str">
        <f t="shared" si="77"/>
        <v/>
      </c>
      <c r="I430" s="38" t="str">
        <f t="shared" si="78"/>
        <v/>
      </c>
      <c r="J430" s="73"/>
      <c r="K430" s="73"/>
      <c r="L430" s="73"/>
      <c r="M430" s="255"/>
      <c r="N430" t="str">
        <f>IF(C430="","",'OPĆI DIO'!$C$1)</f>
        <v/>
      </c>
      <c r="O430" t="str">
        <f t="shared" si="71"/>
        <v/>
      </c>
      <c r="P430" t="str">
        <f t="shared" si="72"/>
        <v/>
      </c>
      <c r="Q430" t="str">
        <f t="shared" si="73"/>
        <v/>
      </c>
      <c r="R430" t="str">
        <f t="shared" si="74"/>
        <v/>
      </c>
      <c r="S430" t="str">
        <f t="shared" si="75"/>
        <v/>
      </c>
    </row>
    <row r="431" spans="1:19">
      <c r="A431" s="38" t="str">
        <f>IF(C431="","",VLOOKUP('OPĆI DIO'!$C$1,'OPĆI DIO'!$N$4:$W$137,10,FALSE))</f>
        <v/>
      </c>
      <c r="B431" s="38" t="str">
        <f>IF(C431="","",VLOOKUP('OPĆI DIO'!$C$1,'OPĆI DIO'!$N$4:$W$137,9,FALSE))</f>
        <v/>
      </c>
      <c r="C431" s="43"/>
      <c r="D431" s="38" t="str">
        <f t="shared" si="70"/>
        <v/>
      </c>
      <c r="E431" s="43"/>
      <c r="F431" s="38" t="str">
        <f t="shared" si="76"/>
        <v/>
      </c>
      <c r="G431" s="74"/>
      <c r="H431" s="38" t="str">
        <f t="shared" si="77"/>
        <v/>
      </c>
      <c r="I431" s="38" t="str">
        <f t="shared" si="78"/>
        <v/>
      </c>
      <c r="J431" s="73"/>
      <c r="K431" s="73"/>
      <c r="L431" s="73"/>
      <c r="M431" s="255"/>
      <c r="N431" t="str">
        <f>IF(C431="","",'OPĆI DIO'!$C$1)</f>
        <v/>
      </c>
      <c r="O431" t="str">
        <f t="shared" si="71"/>
        <v/>
      </c>
      <c r="P431" t="str">
        <f t="shared" si="72"/>
        <v/>
      </c>
      <c r="Q431" t="str">
        <f t="shared" si="73"/>
        <v/>
      </c>
      <c r="R431" t="str">
        <f t="shared" si="74"/>
        <v/>
      </c>
      <c r="S431" t="str">
        <f t="shared" si="75"/>
        <v/>
      </c>
    </row>
    <row r="432" spans="1:19">
      <c r="A432" s="38" t="str">
        <f>IF(C432="","",VLOOKUP('OPĆI DIO'!$C$1,'OPĆI DIO'!$N$4:$W$137,10,FALSE))</f>
        <v/>
      </c>
      <c r="B432" s="38" t="str">
        <f>IF(C432="","",VLOOKUP('OPĆI DIO'!$C$1,'OPĆI DIO'!$N$4:$W$137,9,FALSE))</f>
        <v/>
      </c>
      <c r="C432" s="43"/>
      <c r="D432" s="38" t="str">
        <f t="shared" si="70"/>
        <v/>
      </c>
      <c r="E432" s="43"/>
      <c r="F432" s="38" t="str">
        <f t="shared" si="76"/>
        <v/>
      </c>
      <c r="G432" s="74"/>
      <c r="H432" s="38" t="str">
        <f t="shared" si="77"/>
        <v/>
      </c>
      <c r="I432" s="38" t="str">
        <f t="shared" si="78"/>
        <v/>
      </c>
      <c r="J432" s="73"/>
      <c r="K432" s="73"/>
      <c r="L432" s="73"/>
      <c r="M432" s="255"/>
      <c r="N432" t="str">
        <f>IF(C432="","",'OPĆI DIO'!$C$1)</f>
        <v/>
      </c>
      <c r="O432" t="str">
        <f t="shared" si="71"/>
        <v/>
      </c>
      <c r="P432" t="str">
        <f t="shared" si="72"/>
        <v/>
      </c>
      <c r="Q432" t="str">
        <f t="shared" si="73"/>
        <v/>
      </c>
      <c r="R432" t="str">
        <f t="shared" si="74"/>
        <v/>
      </c>
      <c r="S432" t="str">
        <f t="shared" si="75"/>
        <v/>
      </c>
    </row>
    <row r="433" spans="1:19">
      <c r="A433" s="38" t="str">
        <f>IF(C433="","",VLOOKUP('OPĆI DIO'!$C$1,'OPĆI DIO'!$N$4:$W$137,10,FALSE))</f>
        <v/>
      </c>
      <c r="B433" s="38" t="str">
        <f>IF(C433="","",VLOOKUP('OPĆI DIO'!$C$1,'OPĆI DIO'!$N$4:$W$137,9,FALSE))</f>
        <v/>
      </c>
      <c r="C433" s="43"/>
      <c r="D433" s="38" t="str">
        <f t="shared" si="70"/>
        <v/>
      </c>
      <c r="E433" s="43"/>
      <c r="F433" s="38" t="str">
        <f t="shared" si="76"/>
        <v/>
      </c>
      <c r="G433" s="74"/>
      <c r="H433" s="38" t="str">
        <f t="shared" si="77"/>
        <v/>
      </c>
      <c r="I433" s="38" t="str">
        <f t="shared" si="78"/>
        <v/>
      </c>
      <c r="J433" s="73"/>
      <c r="K433" s="73"/>
      <c r="L433" s="73"/>
      <c r="M433" s="255"/>
      <c r="N433" t="str">
        <f>IF(C433="","",'OPĆI DIO'!$C$1)</f>
        <v/>
      </c>
      <c r="O433" t="str">
        <f t="shared" si="71"/>
        <v/>
      </c>
      <c r="P433" t="str">
        <f t="shared" si="72"/>
        <v/>
      </c>
      <c r="Q433" t="str">
        <f t="shared" si="73"/>
        <v/>
      </c>
      <c r="R433" t="str">
        <f t="shared" si="74"/>
        <v/>
      </c>
      <c r="S433" t="str">
        <f t="shared" si="75"/>
        <v/>
      </c>
    </row>
    <row r="434" spans="1:19">
      <c r="A434" s="38" t="str">
        <f>IF(C434="","",VLOOKUP('OPĆI DIO'!$C$1,'OPĆI DIO'!$N$4:$W$137,10,FALSE))</f>
        <v/>
      </c>
      <c r="B434" s="38" t="str">
        <f>IF(C434="","",VLOOKUP('OPĆI DIO'!$C$1,'OPĆI DIO'!$N$4:$W$137,9,FALSE))</f>
        <v/>
      </c>
      <c r="C434" s="43"/>
      <c r="D434" s="38" t="str">
        <f t="shared" si="70"/>
        <v/>
      </c>
      <c r="E434" s="43"/>
      <c r="F434" s="38" t="str">
        <f t="shared" si="76"/>
        <v/>
      </c>
      <c r="G434" s="74"/>
      <c r="H434" s="38" t="str">
        <f t="shared" si="77"/>
        <v/>
      </c>
      <c r="I434" s="38" t="str">
        <f t="shared" si="78"/>
        <v/>
      </c>
      <c r="J434" s="73"/>
      <c r="K434" s="73"/>
      <c r="L434" s="73"/>
      <c r="M434" s="255"/>
      <c r="N434" t="str">
        <f>IF(C434="","",'OPĆI DIO'!$C$1)</f>
        <v/>
      </c>
      <c r="O434" t="str">
        <f t="shared" si="71"/>
        <v/>
      </c>
      <c r="P434" t="str">
        <f t="shared" si="72"/>
        <v/>
      </c>
      <c r="Q434" t="str">
        <f t="shared" si="73"/>
        <v/>
      </c>
      <c r="R434" t="str">
        <f t="shared" si="74"/>
        <v/>
      </c>
      <c r="S434" t="str">
        <f t="shared" si="75"/>
        <v/>
      </c>
    </row>
    <row r="435" spans="1:19">
      <c r="A435" s="38" t="str">
        <f>IF(C435="","",VLOOKUP('OPĆI DIO'!$C$1,'OPĆI DIO'!$N$4:$W$137,10,FALSE))</f>
        <v/>
      </c>
      <c r="B435" s="38" t="str">
        <f>IF(C435="","",VLOOKUP('OPĆI DIO'!$C$1,'OPĆI DIO'!$N$4:$W$137,9,FALSE))</f>
        <v/>
      </c>
      <c r="C435" s="43"/>
      <c r="D435" s="38" t="str">
        <f t="shared" si="70"/>
        <v/>
      </c>
      <c r="E435" s="43"/>
      <c r="F435" s="38" t="str">
        <f t="shared" si="76"/>
        <v/>
      </c>
      <c r="G435" s="74"/>
      <c r="H435" s="38" t="str">
        <f t="shared" si="77"/>
        <v/>
      </c>
      <c r="I435" s="38" t="str">
        <f t="shared" si="78"/>
        <v/>
      </c>
      <c r="J435" s="73"/>
      <c r="K435" s="73"/>
      <c r="L435" s="73"/>
      <c r="M435" s="255"/>
      <c r="N435" t="str">
        <f>IF(C435="","",'OPĆI DIO'!$C$1)</f>
        <v/>
      </c>
      <c r="O435" t="str">
        <f t="shared" si="71"/>
        <v/>
      </c>
      <c r="P435" t="str">
        <f t="shared" si="72"/>
        <v/>
      </c>
      <c r="Q435" t="str">
        <f t="shared" si="73"/>
        <v/>
      </c>
      <c r="R435" t="str">
        <f t="shared" si="74"/>
        <v/>
      </c>
      <c r="S435" t="str">
        <f t="shared" si="75"/>
        <v/>
      </c>
    </row>
    <row r="436" spans="1:19">
      <c r="A436" s="38" t="str">
        <f>IF(C436="","",VLOOKUP('OPĆI DIO'!$C$1,'OPĆI DIO'!$N$4:$W$137,10,FALSE))</f>
        <v/>
      </c>
      <c r="B436" s="38" t="str">
        <f>IF(C436="","",VLOOKUP('OPĆI DIO'!$C$1,'OPĆI DIO'!$N$4:$W$137,9,FALSE))</f>
        <v/>
      </c>
      <c r="C436" s="43"/>
      <c r="D436" s="38" t="str">
        <f t="shared" si="70"/>
        <v/>
      </c>
      <c r="E436" s="43"/>
      <c r="F436" s="38" t="str">
        <f t="shared" si="76"/>
        <v/>
      </c>
      <c r="G436" s="74"/>
      <c r="H436" s="38" t="str">
        <f t="shared" si="77"/>
        <v/>
      </c>
      <c r="I436" s="38" t="str">
        <f t="shared" si="78"/>
        <v/>
      </c>
      <c r="J436" s="73"/>
      <c r="K436" s="73"/>
      <c r="L436" s="73"/>
      <c r="M436" s="255"/>
      <c r="N436" t="str">
        <f>IF(C436="","",'OPĆI DIO'!$C$1)</f>
        <v/>
      </c>
      <c r="O436" t="str">
        <f t="shared" si="71"/>
        <v/>
      </c>
      <c r="P436" t="str">
        <f t="shared" si="72"/>
        <v/>
      </c>
      <c r="Q436" t="str">
        <f t="shared" si="73"/>
        <v/>
      </c>
      <c r="R436" t="str">
        <f t="shared" si="74"/>
        <v/>
      </c>
      <c r="S436" t="str">
        <f t="shared" si="75"/>
        <v/>
      </c>
    </row>
    <row r="437" spans="1:19">
      <c r="A437" s="38" t="str">
        <f>IF(C437="","",VLOOKUP('OPĆI DIO'!$C$1,'OPĆI DIO'!$N$4:$W$137,10,FALSE))</f>
        <v/>
      </c>
      <c r="B437" s="38" t="str">
        <f>IF(C437="","",VLOOKUP('OPĆI DIO'!$C$1,'OPĆI DIO'!$N$4:$W$137,9,FALSE))</f>
        <v/>
      </c>
      <c r="C437" s="43"/>
      <c r="D437" s="38" t="str">
        <f t="shared" si="70"/>
        <v/>
      </c>
      <c r="E437" s="43"/>
      <c r="F437" s="38" t="str">
        <f t="shared" si="76"/>
        <v/>
      </c>
      <c r="G437" s="74"/>
      <c r="H437" s="38" t="str">
        <f t="shared" si="77"/>
        <v/>
      </c>
      <c r="I437" s="38" t="str">
        <f t="shared" si="78"/>
        <v/>
      </c>
      <c r="J437" s="73"/>
      <c r="K437" s="73"/>
      <c r="L437" s="73"/>
      <c r="M437" s="255"/>
      <c r="N437" t="str">
        <f>IF(C437="","",'OPĆI DIO'!$C$1)</f>
        <v/>
      </c>
      <c r="O437" t="str">
        <f t="shared" si="71"/>
        <v/>
      </c>
      <c r="P437" t="str">
        <f t="shared" si="72"/>
        <v/>
      </c>
      <c r="Q437" t="str">
        <f t="shared" si="73"/>
        <v/>
      </c>
      <c r="R437" t="str">
        <f t="shared" si="74"/>
        <v/>
      </c>
      <c r="S437" t="str">
        <f t="shared" si="75"/>
        <v/>
      </c>
    </row>
    <row r="438" spans="1:19">
      <c r="A438" s="38" t="str">
        <f>IF(C438="","",VLOOKUP('OPĆI DIO'!$C$1,'OPĆI DIO'!$N$4:$W$137,10,FALSE))</f>
        <v/>
      </c>
      <c r="B438" s="38" t="str">
        <f>IF(C438="","",VLOOKUP('OPĆI DIO'!$C$1,'OPĆI DIO'!$N$4:$W$137,9,FALSE))</f>
        <v/>
      </c>
      <c r="C438" s="43"/>
      <c r="D438" s="38" t="str">
        <f t="shared" si="70"/>
        <v/>
      </c>
      <c r="E438" s="43"/>
      <c r="F438" s="38" t="str">
        <f t="shared" si="76"/>
        <v/>
      </c>
      <c r="G438" s="74"/>
      <c r="H438" s="38" t="str">
        <f t="shared" si="77"/>
        <v/>
      </c>
      <c r="I438" s="38" t="str">
        <f t="shared" si="78"/>
        <v/>
      </c>
      <c r="J438" s="73"/>
      <c r="K438" s="73"/>
      <c r="L438" s="73"/>
      <c r="M438" s="255"/>
      <c r="N438" t="str">
        <f>IF(C438="","",'OPĆI DIO'!$C$1)</f>
        <v/>
      </c>
      <c r="O438" t="str">
        <f t="shared" si="71"/>
        <v/>
      </c>
      <c r="P438" t="str">
        <f t="shared" si="72"/>
        <v/>
      </c>
      <c r="Q438" t="str">
        <f t="shared" si="73"/>
        <v/>
      </c>
      <c r="R438" t="str">
        <f t="shared" si="74"/>
        <v/>
      </c>
      <c r="S438" t="str">
        <f t="shared" si="75"/>
        <v/>
      </c>
    </row>
    <row r="439" spans="1:19">
      <c r="A439" s="38" t="str">
        <f>IF(C439="","",VLOOKUP('OPĆI DIO'!$C$1,'OPĆI DIO'!$N$4:$W$137,10,FALSE))</f>
        <v/>
      </c>
      <c r="B439" s="38" t="str">
        <f>IF(C439="","",VLOOKUP('OPĆI DIO'!$C$1,'OPĆI DIO'!$N$4:$W$137,9,FALSE))</f>
        <v/>
      </c>
      <c r="C439" s="43"/>
      <c r="D439" s="38" t="str">
        <f t="shared" si="70"/>
        <v/>
      </c>
      <c r="E439" s="43"/>
      <c r="F439" s="38" t="str">
        <f t="shared" si="76"/>
        <v/>
      </c>
      <c r="G439" s="74"/>
      <c r="H439" s="38" t="str">
        <f t="shared" si="77"/>
        <v/>
      </c>
      <c r="I439" s="38" t="str">
        <f t="shared" si="78"/>
        <v/>
      </c>
      <c r="J439" s="73"/>
      <c r="K439" s="73"/>
      <c r="L439" s="73"/>
      <c r="M439" s="255"/>
      <c r="N439" t="str">
        <f>IF(C439="","",'OPĆI DIO'!$C$1)</f>
        <v/>
      </c>
      <c r="O439" t="str">
        <f t="shared" si="71"/>
        <v/>
      </c>
      <c r="P439" t="str">
        <f t="shared" si="72"/>
        <v/>
      </c>
      <c r="Q439" t="str">
        <f t="shared" si="73"/>
        <v/>
      </c>
      <c r="R439" t="str">
        <f t="shared" si="74"/>
        <v/>
      </c>
      <c r="S439" t="str">
        <f t="shared" si="75"/>
        <v/>
      </c>
    </row>
    <row r="440" spans="1:19">
      <c r="A440" s="38" t="str">
        <f>IF(C440="","",VLOOKUP('OPĆI DIO'!$C$1,'OPĆI DIO'!$N$4:$W$137,10,FALSE))</f>
        <v/>
      </c>
      <c r="B440" s="38" t="str">
        <f>IF(C440="","",VLOOKUP('OPĆI DIO'!$C$1,'OPĆI DIO'!$N$4:$W$137,9,FALSE))</f>
        <v/>
      </c>
      <c r="C440" s="43"/>
      <c r="D440" s="38" t="str">
        <f t="shared" si="70"/>
        <v/>
      </c>
      <c r="E440" s="43"/>
      <c r="F440" s="38" t="str">
        <f t="shared" si="76"/>
        <v/>
      </c>
      <c r="G440" s="74"/>
      <c r="H440" s="38" t="str">
        <f t="shared" si="77"/>
        <v/>
      </c>
      <c r="I440" s="38" t="str">
        <f t="shared" si="78"/>
        <v/>
      </c>
      <c r="J440" s="73"/>
      <c r="K440" s="73"/>
      <c r="L440" s="73"/>
      <c r="M440" s="255"/>
      <c r="N440" t="str">
        <f>IF(C440="","",'OPĆI DIO'!$C$1)</f>
        <v/>
      </c>
      <c r="O440" t="str">
        <f t="shared" si="71"/>
        <v/>
      </c>
      <c r="P440" t="str">
        <f t="shared" si="72"/>
        <v/>
      </c>
      <c r="Q440" t="str">
        <f t="shared" si="73"/>
        <v/>
      </c>
      <c r="R440" t="str">
        <f t="shared" si="74"/>
        <v/>
      </c>
      <c r="S440" t="str">
        <f t="shared" si="75"/>
        <v/>
      </c>
    </row>
    <row r="441" spans="1:19">
      <c r="A441" s="38" t="str">
        <f>IF(C441="","",VLOOKUP('OPĆI DIO'!$C$1,'OPĆI DIO'!$N$4:$W$137,10,FALSE))</f>
        <v/>
      </c>
      <c r="B441" s="38" t="str">
        <f>IF(C441="","",VLOOKUP('OPĆI DIO'!$C$1,'OPĆI DIO'!$N$4:$W$137,9,FALSE))</f>
        <v/>
      </c>
      <c r="C441" s="43"/>
      <c r="D441" s="38" t="str">
        <f t="shared" si="70"/>
        <v/>
      </c>
      <c r="E441" s="43"/>
      <c r="F441" s="38" t="str">
        <f t="shared" si="76"/>
        <v/>
      </c>
      <c r="G441" s="74"/>
      <c r="H441" s="38" t="str">
        <f t="shared" si="77"/>
        <v/>
      </c>
      <c r="I441" s="38" t="str">
        <f t="shared" si="78"/>
        <v/>
      </c>
      <c r="J441" s="73"/>
      <c r="K441" s="73"/>
      <c r="L441" s="73"/>
      <c r="M441" s="255"/>
      <c r="N441" t="str">
        <f>IF(C441="","",'OPĆI DIO'!$C$1)</f>
        <v/>
      </c>
      <c r="O441" t="str">
        <f t="shared" si="71"/>
        <v/>
      </c>
      <c r="P441" t="str">
        <f t="shared" si="72"/>
        <v/>
      </c>
      <c r="Q441" t="str">
        <f t="shared" si="73"/>
        <v/>
      </c>
      <c r="R441" t="str">
        <f t="shared" si="74"/>
        <v/>
      </c>
      <c r="S441" t="str">
        <f t="shared" si="75"/>
        <v/>
      </c>
    </row>
    <row r="442" spans="1:19">
      <c r="A442" s="38" t="str">
        <f>IF(C442="","",VLOOKUP('OPĆI DIO'!$C$1,'OPĆI DIO'!$N$4:$W$137,10,FALSE))</f>
        <v/>
      </c>
      <c r="B442" s="38" t="str">
        <f>IF(C442="","",VLOOKUP('OPĆI DIO'!$C$1,'OPĆI DIO'!$N$4:$W$137,9,FALSE))</f>
        <v/>
      </c>
      <c r="C442" s="43"/>
      <c r="D442" s="38" t="str">
        <f t="shared" si="70"/>
        <v/>
      </c>
      <c r="E442" s="43"/>
      <c r="F442" s="38" t="str">
        <f t="shared" si="76"/>
        <v/>
      </c>
      <c r="G442" s="74"/>
      <c r="H442" s="38" t="str">
        <f t="shared" si="77"/>
        <v/>
      </c>
      <c r="I442" s="38" t="str">
        <f t="shared" si="78"/>
        <v/>
      </c>
      <c r="J442" s="73"/>
      <c r="K442" s="73"/>
      <c r="L442" s="73"/>
      <c r="M442" s="255"/>
      <c r="N442" t="str">
        <f>IF(C442="","",'OPĆI DIO'!$C$1)</f>
        <v/>
      </c>
      <c r="O442" t="str">
        <f t="shared" si="71"/>
        <v/>
      </c>
      <c r="P442" t="str">
        <f t="shared" si="72"/>
        <v/>
      </c>
      <c r="Q442" t="str">
        <f t="shared" si="73"/>
        <v/>
      </c>
      <c r="R442" t="str">
        <f t="shared" si="74"/>
        <v/>
      </c>
      <c r="S442" t="str">
        <f t="shared" si="75"/>
        <v/>
      </c>
    </row>
    <row r="443" spans="1:19">
      <c r="A443" s="38" t="str">
        <f>IF(C443="","",VLOOKUP('OPĆI DIO'!$C$1,'OPĆI DIO'!$N$4:$W$137,10,FALSE))</f>
        <v/>
      </c>
      <c r="B443" s="38" t="str">
        <f>IF(C443="","",VLOOKUP('OPĆI DIO'!$C$1,'OPĆI DIO'!$N$4:$W$137,9,FALSE))</f>
        <v/>
      </c>
      <c r="C443" s="43"/>
      <c r="D443" s="38" t="str">
        <f t="shared" si="70"/>
        <v/>
      </c>
      <c r="E443" s="43"/>
      <c r="F443" s="38" t="str">
        <f t="shared" si="76"/>
        <v/>
      </c>
      <c r="G443" s="74"/>
      <c r="H443" s="38" t="str">
        <f t="shared" si="77"/>
        <v/>
      </c>
      <c r="I443" s="38" t="str">
        <f t="shared" si="78"/>
        <v/>
      </c>
      <c r="J443" s="73"/>
      <c r="K443" s="73"/>
      <c r="L443" s="73"/>
      <c r="M443" s="255"/>
      <c r="N443" t="str">
        <f>IF(C443="","",'OPĆI DIO'!$C$1)</f>
        <v/>
      </c>
      <c r="O443" t="str">
        <f t="shared" si="71"/>
        <v/>
      </c>
      <c r="P443" t="str">
        <f t="shared" si="72"/>
        <v/>
      </c>
      <c r="Q443" t="str">
        <f t="shared" si="73"/>
        <v/>
      </c>
      <c r="R443" t="str">
        <f t="shared" si="74"/>
        <v/>
      </c>
      <c r="S443" t="str">
        <f t="shared" si="75"/>
        <v/>
      </c>
    </row>
    <row r="444" spans="1:19">
      <c r="A444" s="38" t="str">
        <f>IF(C444="","",VLOOKUP('OPĆI DIO'!$C$1,'OPĆI DIO'!$N$4:$W$137,10,FALSE))</f>
        <v/>
      </c>
      <c r="B444" s="38" t="str">
        <f>IF(C444="","",VLOOKUP('OPĆI DIO'!$C$1,'OPĆI DIO'!$N$4:$W$137,9,FALSE))</f>
        <v/>
      </c>
      <c r="C444" s="43"/>
      <c r="D444" s="38" t="str">
        <f t="shared" si="70"/>
        <v/>
      </c>
      <c r="E444" s="43"/>
      <c r="F444" s="38" t="str">
        <f t="shared" si="76"/>
        <v/>
      </c>
      <c r="G444" s="74"/>
      <c r="H444" s="38" t="str">
        <f t="shared" si="77"/>
        <v/>
      </c>
      <c r="I444" s="38" t="str">
        <f t="shared" si="78"/>
        <v/>
      </c>
      <c r="J444" s="73"/>
      <c r="K444" s="73"/>
      <c r="L444" s="73"/>
      <c r="M444" s="255"/>
      <c r="N444" t="str">
        <f>IF(C444="","",'OPĆI DIO'!$C$1)</f>
        <v/>
      </c>
      <c r="O444" t="str">
        <f t="shared" si="71"/>
        <v/>
      </c>
      <c r="P444" t="str">
        <f t="shared" si="72"/>
        <v/>
      </c>
      <c r="Q444" t="str">
        <f t="shared" si="73"/>
        <v/>
      </c>
      <c r="R444" t="str">
        <f t="shared" si="74"/>
        <v/>
      </c>
      <c r="S444" t="str">
        <f t="shared" si="75"/>
        <v/>
      </c>
    </row>
    <row r="445" spans="1:19">
      <c r="A445" s="38" t="str">
        <f>IF(C445="","",VLOOKUP('OPĆI DIO'!$C$1,'OPĆI DIO'!$N$4:$W$137,10,FALSE))</f>
        <v/>
      </c>
      <c r="B445" s="38" t="str">
        <f>IF(C445="","",VLOOKUP('OPĆI DIO'!$C$1,'OPĆI DIO'!$N$4:$W$137,9,FALSE))</f>
        <v/>
      </c>
      <c r="C445" s="43"/>
      <c r="D445" s="38" t="str">
        <f t="shared" si="70"/>
        <v/>
      </c>
      <c r="E445" s="43"/>
      <c r="F445" s="38" t="str">
        <f t="shared" si="76"/>
        <v/>
      </c>
      <c r="G445" s="74"/>
      <c r="H445" s="38" t="str">
        <f t="shared" si="77"/>
        <v/>
      </c>
      <c r="I445" s="38" t="str">
        <f t="shared" si="78"/>
        <v/>
      </c>
      <c r="J445" s="73"/>
      <c r="K445" s="73"/>
      <c r="L445" s="73"/>
      <c r="M445" s="255"/>
      <c r="N445" t="str">
        <f>IF(C445="","",'OPĆI DIO'!$C$1)</f>
        <v/>
      </c>
      <c r="O445" t="str">
        <f t="shared" si="71"/>
        <v/>
      </c>
      <c r="P445" t="str">
        <f t="shared" si="72"/>
        <v/>
      </c>
      <c r="Q445" t="str">
        <f t="shared" si="73"/>
        <v/>
      </c>
      <c r="R445" t="str">
        <f t="shared" si="74"/>
        <v/>
      </c>
      <c r="S445" t="str">
        <f t="shared" si="75"/>
        <v/>
      </c>
    </row>
    <row r="446" spans="1:19">
      <c r="A446" s="38" t="str">
        <f>IF(C446="","",VLOOKUP('OPĆI DIO'!$C$1,'OPĆI DIO'!$N$4:$W$137,10,FALSE))</f>
        <v/>
      </c>
      <c r="B446" s="38" t="str">
        <f>IF(C446="","",VLOOKUP('OPĆI DIO'!$C$1,'OPĆI DIO'!$N$4:$W$137,9,FALSE))</f>
        <v/>
      </c>
      <c r="C446" s="43"/>
      <c r="D446" s="38" t="str">
        <f t="shared" si="70"/>
        <v/>
      </c>
      <c r="E446" s="43"/>
      <c r="F446" s="38" t="str">
        <f t="shared" si="76"/>
        <v/>
      </c>
      <c r="G446" s="74"/>
      <c r="H446" s="38" t="str">
        <f t="shared" si="77"/>
        <v/>
      </c>
      <c r="I446" s="38" t="str">
        <f t="shared" si="78"/>
        <v/>
      </c>
      <c r="J446" s="73"/>
      <c r="K446" s="73"/>
      <c r="L446" s="73"/>
      <c r="M446" s="255"/>
      <c r="N446" t="str">
        <f>IF(C446="","",'OPĆI DIO'!$C$1)</f>
        <v/>
      </c>
      <c r="O446" t="str">
        <f t="shared" si="71"/>
        <v/>
      </c>
      <c r="P446" t="str">
        <f t="shared" si="72"/>
        <v/>
      </c>
      <c r="Q446" t="str">
        <f t="shared" si="73"/>
        <v/>
      </c>
      <c r="R446" t="str">
        <f t="shared" si="74"/>
        <v/>
      </c>
      <c r="S446" t="str">
        <f t="shared" si="75"/>
        <v/>
      </c>
    </row>
    <row r="447" spans="1:19">
      <c r="A447" s="38" t="str">
        <f>IF(C447="","",VLOOKUP('OPĆI DIO'!$C$1,'OPĆI DIO'!$N$4:$W$137,10,FALSE))</f>
        <v/>
      </c>
      <c r="B447" s="38" t="str">
        <f>IF(C447="","",VLOOKUP('OPĆI DIO'!$C$1,'OPĆI DIO'!$N$4:$W$137,9,FALSE))</f>
        <v/>
      </c>
      <c r="C447" s="43"/>
      <c r="D447" s="38" t="str">
        <f t="shared" si="70"/>
        <v/>
      </c>
      <c r="E447" s="43"/>
      <c r="F447" s="38" t="str">
        <f t="shared" si="76"/>
        <v/>
      </c>
      <c r="G447" s="74"/>
      <c r="H447" s="38" t="str">
        <f t="shared" si="77"/>
        <v/>
      </c>
      <c r="I447" s="38" t="str">
        <f t="shared" si="78"/>
        <v/>
      </c>
      <c r="J447" s="73"/>
      <c r="K447" s="73"/>
      <c r="L447" s="73"/>
      <c r="M447" s="255"/>
      <c r="N447" t="str">
        <f>IF(C447="","",'OPĆI DIO'!$C$1)</f>
        <v/>
      </c>
      <c r="O447" t="str">
        <f t="shared" si="71"/>
        <v/>
      </c>
      <c r="P447" t="str">
        <f t="shared" si="72"/>
        <v/>
      </c>
      <c r="Q447" t="str">
        <f t="shared" si="73"/>
        <v/>
      </c>
      <c r="R447" t="str">
        <f t="shared" si="74"/>
        <v/>
      </c>
      <c r="S447" t="str">
        <f t="shared" si="75"/>
        <v/>
      </c>
    </row>
    <row r="448" spans="1:19">
      <c r="A448" s="38" t="str">
        <f>IF(C448="","",VLOOKUP('OPĆI DIO'!$C$1,'OPĆI DIO'!$N$4:$W$137,10,FALSE))</f>
        <v/>
      </c>
      <c r="B448" s="38" t="str">
        <f>IF(C448="","",VLOOKUP('OPĆI DIO'!$C$1,'OPĆI DIO'!$N$4:$W$137,9,FALSE))</f>
        <v/>
      </c>
      <c r="C448" s="43"/>
      <c r="D448" s="38" t="str">
        <f t="shared" si="70"/>
        <v/>
      </c>
      <c r="E448" s="43"/>
      <c r="F448" s="38" t="str">
        <f t="shared" si="76"/>
        <v/>
      </c>
      <c r="G448" s="74"/>
      <c r="H448" s="38" t="str">
        <f t="shared" si="77"/>
        <v/>
      </c>
      <c r="I448" s="38" t="str">
        <f t="shared" si="78"/>
        <v/>
      </c>
      <c r="J448" s="73"/>
      <c r="K448" s="73"/>
      <c r="L448" s="73"/>
      <c r="M448" s="255"/>
      <c r="N448" t="str">
        <f>IF(C448="","",'OPĆI DIO'!$C$1)</f>
        <v/>
      </c>
      <c r="O448" t="str">
        <f t="shared" si="71"/>
        <v/>
      </c>
      <c r="P448" t="str">
        <f t="shared" si="72"/>
        <v/>
      </c>
      <c r="Q448" t="str">
        <f t="shared" si="73"/>
        <v/>
      </c>
      <c r="R448" t="str">
        <f t="shared" si="74"/>
        <v/>
      </c>
      <c r="S448" t="str">
        <f t="shared" si="75"/>
        <v/>
      </c>
    </row>
    <row r="449" spans="1:19">
      <c r="A449" s="38" t="str">
        <f>IF(C449="","",VLOOKUP('OPĆI DIO'!$C$1,'OPĆI DIO'!$N$4:$W$137,10,FALSE))</f>
        <v/>
      </c>
      <c r="B449" s="38" t="str">
        <f>IF(C449="","",VLOOKUP('OPĆI DIO'!$C$1,'OPĆI DIO'!$N$4:$W$137,9,FALSE))</f>
        <v/>
      </c>
      <c r="C449" s="43"/>
      <c r="D449" s="38" t="str">
        <f t="shared" si="70"/>
        <v/>
      </c>
      <c r="E449" s="43"/>
      <c r="F449" s="38" t="str">
        <f t="shared" si="76"/>
        <v/>
      </c>
      <c r="G449" s="74"/>
      <c r="H449" s="38" t="str">
        <f t="shared" si="77"/>
        <v/>
      </c>
      <c r="I449" s="38" t="str">
        <f t="shared" si="78"/>
        <v/>
      </c>
      <c r="J449" s="73"/>
      <c r="K449" s="73"/>
      <c r="L449" s="73"/>
      <c r="M449" s="255"/>
      <c r="N449" t="str">
        <f>IF(C449="","",'OPĆI DIO'!$C$1)</f>
        <v/>
      </c>
      <c r="O449" t="str">
        <f t="shared" si="71"/>
        <v/>
      </c>
      <c r="P449" t="str">
        <f t="shared" si="72"/>
        <v/>
      </c>
      <c r="Q449" t="str">
        <f t="shared" si="73"/>
        <v/>
      </c>
      <c r="R449" t="str">
        <f t="shared" si="74"/>
        <v/>
      </c>
      <c r="S449" t="str">
        <f t="shared" si="75"/>
        <v/>
      </c>
    </row>
    <row r="450" spans="1:19">
      <c r="A450" s="38" t="str">
        <f>IF(C450="","",VLOOKUP('OPĆI DIO'!$C$1,'OPĆI DIO'!$N$4:$W$137,10,FALSE))</f>
        <v/>
      </c>
      <c r="B450" s="38" t="str">
        <f>IF(C450="","",VLOOKUP('OPĆI DIO'!$C$1,'OPĆI DIO'!$N$4:$W$137,9,FALSE))</f>
        <v/>
      </c>
      <c r="C450" s="43"/>
      <c r="D450" s="38" t="str">
        <f t="shared" si="70"/>
        <v/>
      </c>
      <c r="E450" s="43"/>
      <c r="F450" s="38" t="str">
        <f t="shared" si="76"/>
        <v/>
      </c>
      <c r="G450" s="74"/>
      <c r="H450" s="38" t="str">
        <f t="shared" si="77"/>
        <v/>
      </c>
      <c r="I450" s="38" t="str">
        <f t="shared" si="78"/>
        <v/>
      </c>
      <c r="J450" s="73"/>
      <c r="K450" s="73"/>
      <c r="L450" s="73"/>
      <c r="M450" s="255"/>
      <c r="N450" t="str">
        <f>IF(C450="","",'OPĆI DIO'!$C$1)</f>
        <v/>
      </c>
      <c r="O450" t="str">
        <f t="shared" si="71"/>
        <v/>
      </c>
      <c r="P450" t="str">
        <f t="shared" si="72"/>
        <v/>
      </c>
      <c r="Q450" t="str">
        <f t="shared" si="73"/>
        <v/>
      </c>
      <c r="R450" t="str">
        <f t="shared" si="74"/>
        <v/>
      </c>
      <c r="S450" t="str">
        <f t="shared" si="75"/>
        <v/>
      </c>
    </row>
    <row r="451" spans="1:19">
      <c r="A451" s="38" t="str">
        <f>IF(C451="","",VLOOKUP('OPĆI DIO'!$C$1,'OPĆI DIO'!$N$4:$W$137,10,FALSE))</f>
        <v/>
      </c>
      <c r="B451" s="38" t="str">
        <f>IF(C451="","",VLOOKUP('OPĆI DIO'!$C$1,'OPĆI DIO'!$N$4:$W$137,9,FALSE))</f>
        <v/>
      </c>
      <c r="C451" s="43"/>
      <c r="D451" s="38" t="str">
        <f t="shared" si="70"/>
        <v/>
      </c>
      <c r="E451" s="43"/>
      <c r="F451" s="38" t="str">
        <f t="shared" si="76"/>
        <v/>
      </c>
      <c r="G451" s="74"/>
      <c r="H451" s="38" t="str">
        <f t="shared" si="77"/>
        <v/>
      </c>
      <c r="I451" s="38" t="str">
        <f t="shared" si="78"/>
        <v/>
      </c>
      <c r="J451" s="73"/>
      <c r="K451" s="73"/>
      <c r="L451" s="73"/>
      <c r="M451" s="255"/>
      <c r="N451" t="str">
        <f>IF(C451="","",'OPĆI DIO'!$C$1)</f>
        <v/>
      </c>
      <c r="O451" t="str">
        <f t="shared" si="71"/>
        <v/>
      </c>
      <c r="P451" t="str">
        <f t="shared" si="72"/>
        <v/>
      </c>
      <c r="Q451" t="str">
        <f t="shared" si="73"/>
        <v/>
      </c>
      <c r="R451" t="str">
        <f t="shared" si="74"/>
        <v/>
      </c>
      <c r="S451" t="str">
        <f t="shared" si="75"/>
        <v/>
      </c>
    </row>
    <row r="452" spans="1:19">
      <c r="A452" s="38" t="str">
        <f>IF(C452="","",VLOOKUP('OPĆI DIO'!$C$1,'OPĆI DIO'!$N$4:$W$137,10,FALSE))</f>
        <v/>
      </c>
      <c r="B452" s="38" t="str">
        <f>IF(C452="","",VLOOKUP('OPĆI DIO'!$C$1,'OPĆI DIO'!$N$4:$W$137,9,FALSE))</f>
        <v/>
      </c>
      <c r="C452" s="43"/>
      <c r="D452" s="38" t="str">
        <f t="shared" si="70"/>
        <v/>
      </c>
      <c r="E452" s="43"/>
      <c r="F452" s="38" t="str">
        <f t="shared" si="76"/>
        <v/>
      </c>
      <c r="G452" s="74"/>
      <c r="H452" s="38" t="str">
        <f t="shared" si="77"/>
        <v/>
      </c>
      <c r="I452" s="38" t="str">
        <f t="shared" si="78"/>
        <v/>
      </c>
      <c r="J452" s="73"/>
      <c r="K452" s="73"/>
      <c r="L452" s="73"/>
      <c r="M452" s="255"/>
      <c r="N452" t="str">
        <f>IF(C452="","",'OPĆI DIO'!$C$1)</f>
        <v/>
      </c>
      <c r="O452" t="str">
        <f t="shared" si="71"/>
        <v/>
      </c>
      <c r="P452" t="str">
        <f t="shared" si="72"/>
        <v/>
      </c>
      <c r="Q452" t="str">
        <f t="shared" si="73"/>
        <v/>
      </c>
      <c r="R452" t="str">
        <f t="shared" si="74"/>
        <v/>
      </c>
      <c r="S452" t="str">
        <f t="shared" si="75"/>
        <v/>
      </c>
    </row>
    <row r="453" spans="1:19">
      <c r="A453" s="38" t="str">
        <f>IF(C453="","",VLOOKUP('OPĆI DIO'!$C$1,'OPĆI DIO'!$N$4:$W$137,10,FALSE))</f>
        <v/>
      </c>
      <c r="B453" s="38" t="str">
        <f>IF(C453="","",VLOOKUP('OPĆI DIO'!$C$1,'OPĆI DIO'!$N$4:$W$137,9,FALSE))</f>
        <v/>
      </c>
      <c r="C453" s="43"/>
      <c r="D453" s="38" t="str">
        <f t="shared" si="70"/>
        <v/>
      </c>
      <c r="E453" s="43"/>
      <c r="F453" s="38" t="str">
        <f t="shared" si="76"/>
        <v/>
      </c>
      <c r="G453" s="74"/>
      <c r="H453" s="38" t="str">
        <f t="shared" si="77"/>
        <v/>
      </c>
      <c r="I453" s="38" t="str">
        <f t="shared" si="78"/>
        <v/>
      </c>
      <c r="J453" s="73"/>
      <c r="K453" s="73"/>
      <c r="L453" s="73"/>
      <c r="M453" s="255"/>
      <c r="N453" t="str">
        <f>IF(C453="","",'OPĆI DIO'!$C$1)</f>
        <v/>
      </c>
      <c r="O453" t="str">
        <f t="shared" si="71"/>
        <v/>
      </c>
      <c r="P453" t="str">
        <f t="shared" si="72"/>
        <v/>
      </c>
      <c r="Q453" t="str">
        <f t="shared" si="73"/>
        <v/>
      </c>
      <c r="R453" t="str">
        <f t="shared" si="74"/>
        <v/>
      </c>
      <c r="S453" t="str">
        <f t="shared" si="75"/>
        <v/>
      </c>
    </row>
    <row r="454" spans="1:19">
      <c r="A454" s="38" t="str">
        <f>IF(C454="","",VLOOKUP('OPĆI DIO'!$C$1,'OPĆI DIO'!$N$4:$W$137,10,FALSE))</f>
        <v/>
      </c>
      <c r="B454" s="38" t="str">
        <f>IF(C454="","",VLOOKUP('OPĆI DIO'!$C$1,'OPĆI DIO'!$N$4:$W$137,9,FALSE))</f>
        <v/>
      </c>
      <c r="C454" s="43"/>
      <c r="D454" s="38" t="str">
        <f t="shared" ref="D454:D503" si="79">IFERROR(VLOOKUP(C454,$T$6:$U$23,2,FALSE),"")</f>
        <v/>
      </c>
      <c r="E454" s="43"/>
      <c r="F454" s="38" t="str">
        <f t="shared" si="76"/>
        <v/>
      </c>
      <c r="G454" s="74"/>
      <c r="H454" s="38" t="str">
        <f t="shared" si="77"/>
        <v/>
      </c>
      <c r="I454" s="38" t="str">
        <f t="shared" si="78"/>
        <v/>
      </c>
      <c r="J454" s="73"/>
      <c r="K454" s="73"/>
      <c r="L454" s="73"/>
      <c r="M454" s="255"/>
      <c r="N454" t="str">
        <f>IF(C454="","",'OPĆI DIO'!$C$1)</f>
        <v/>
      </c>
      <c r="O454" t="str">
        <f t="shared" ref="O454:O503" si="80">LEFT(E454,3)</f>
        <v/>
      </c>
      <c r="P454" t="str">
        <f t="shared" ref="P454:P503" si="81">LEFT(E454,2)</f>
        <v/>
      </c>
      <c r="Q454" t="str">
        <f t="shared" ref="Q454:Q503" si="82">LEFT(C454,3)</f>
        <v/>
      </c>
      <c r="R454" t="str">
        <f t="shared" ref="R454:R503" si="83">IF(S454="5",0,MID(I454,2,2))</f>
        <v/>
      </c>
      <c r="S454" t="str">
        <f t="shared" ref="S454:S503" si="84">LEFT(E454,1)</f>
        <v/>
      </c>
    </row>
    <row r="455" spans="1:19">
      <c r="A455" s="38" t="str">
        <f>IF(C455="","",VLOOKUP('OPĆI DIO'!$C$1,'OPĆI DIO'!$N$4:$W$137,10,FALSE))</f>
        <v/>
      </c>
      <c r="B455" s="38" t="str">
        <f>IF(C455="","",VLOOKUP('OPĆI DIO'!$C$1,'OPĆI DIO'!$N$4:$W$137,9,FALSE))</f>
        <v/>
      </c>
      <c r="C455" s="43"/>
      <c r="D455" s="38" t="str">
        <f t="shared" si="79"/>
        <v/>
      </c>
      <c r="E455" s="43"/>
      <c r="F455" s="38" t="str">
        <f t="shared" si="76"/>
        <v/>
      </c>
      <c r="G455" s="74"/>
      <c r="H455" s="38" t="str">
        <f t="shared" si="77"/>
        <v/>
      </c>
      <c r="I455" s="38" t="str">
        <f t="shared" si="78"/>
        <v/>
      </c>
      <c r="J455" s="73"/>
      <c r="K455" s="73"/>
      <c r="L455" s="73"/>
      <c r="M455" s="255"/>
      <c r="N455" t="str">
        <f>IF(C455="","",'OPĆI DIO'!$C$1)</f>
        <v/>
      </c>
      <c r="O455" t="str">
        <f t="shared" si="80"/>
        <v/>
      </c>
      <c r="P455" t="str">
        <f t="shared" si="81"/>
        <v/>
      </c>
      <c r="Q455" t="str">
        <f t="shared" si="82"/>
        <v/>
      </c>
      <c r="R455" t="str">
        <f t="shared" si="83"/>
        <v/>
      </c>
      <c r="S455" t="str">
        <f t="shared" si="84"/>
        <v/>
      </c>
    </row>
    <row r="456" spans="1:19">
      <c r="A456" s="38" t="str">
        <f>IF(C456="","",VLOOKUP('OPĆI DIO'!$C$1,'OPĆI DIO'!$N$4:$W$137,10,FALSE))</f>
        <v/>
      </c>
      <c r="B456" s="38" t="str">
        <f>IF(C456="","",VLOOKUP('OPĆI DIO'!$C$1,'OPĆI DIO'!$N$4:$W$137,9,FALSE))</f>
        <v/>
      </c>
      <c r="C456" s="43"/>
      <c r="D456" s="38" t="str">
        <f t="shared" si="79"/>
        <v/>
      </c>
      <c r="E456" s="43"/>
      <c r="F456" s="38" t="str">
        <f t="shared" si="76"/>
        <v/>
      </c>
      <c r="G456" s="74"/>
      <c r="H456" s="38" t="str">
        <f t="shared" si="77"/>
        <v/>
      </c>
      <c r="I456" s="38" t="str">
        <f t="shared" si="78"/>
        <v/>
      </c>
      <c r="J456" s="73"/>
      <c r="K456" s="73"/>
      <c r="L456" s="73"/>
      <c r="M456" s="255"/>
      <c r="N456" t="str">
        <f>IF(C456="","",'OPĆI DIO'!$C$1)</f>
        <v/>
      </c>
      <c r="O456" t="str">
        <f t="shared" si="80"/>
        <v/>
      </c>
      <c r="P456" t="str">
        <f t="shared" si="81"/>
        <v/>
      </c>
      <c r="Q456" t="str">
        <f t="shared" si="82"/>
        <v/>
      </c>
      <c r="R456" t="str">
        <f t="shared" si="83"/>
        <v/>
      </c>
      <c r="S456" t="str">
        <f t="shared" si="84"/>
        <v/>
      </c>
    </row>
    <row r="457" spans="1:19">
      <c r="A457" s="38" t="str">
        <f>IF(C457="","",VLOOKUP('OPĆI DIO'!$C$1,'OPĆI DIO'!$N$4:$W$137,10,FALSE))</f>
        <v/>
      </c>
      <c r="B457" s="38" t="str">
        <f>IF(C457="","",VLOOKUP('OPĆI DIO'!$C$1,'OPĆI DIO'!$N$4:$W$137,9,FALSE))</f>
        <v/>
      </c>
      <c r="C457" s="43"/>
      <c r="D457" s="38" t="str">
        <f t="shared" si="79"/>
        <v/>
      </c>
      <c r="E457" s="43"/>
      <c r="F457" s="38" t="str">
        <f t="shared" si="76"/>
        <v/>
      </c>
      <c r="G457" s="74"/>
      <c r="H457" s="38" t="str">
        <f t="shared" si="77"/>
        <v/>
      </c>
      <c r="I457" s="38" t="str">
        <f t="shared" si="78"/>
        <v/>
      </c>
      <c r="J457" s="73"/>
      <c r="K457" s="73"/>
      <c r="L457" s="73"/>
      <c r="M457" s="255"/>
      <c r="N457" t="str">
        <f>IF(C457="","",'OPĆI DIO'!$C$1)</f>
        <v/>
      </c>
      <c r="O457" t="str">
        <f t="shared" si="80"/>
        <v/>
      </c>
      <c r="P457" t="str">
        <f t="shared" si="81"/>
        <v/>
      </c>
      <c r="Q457" t="str">
        <f t="shared" si="82"/>
        <v/>
      </c>
      <c r="R457" t="str">
        <f t="shared" si="83"/>
        <v/>
      </c>
      <c r="S457" t="str">
        <f t="shared" si="84"/>
        <v/>
      </c>
    </row>
    <row r="458" spans="1:19">
      <c r="A458" s="38" t="str">
        <f>IF(C458="","",VLOOKUP('OPĆI DIO'!$C$1,'OPĆI DIO'!$N$4:$W$137,10,FALSE))</f>
        <v/>
      </c>
      <c r="B458" s="38" t="str">
        <f>IF(C458="","",VLOOKUP('OPĆI DIO'!$C$1,'OPĆI DIO'!$N$4:$W$137,9,FALSE))</f>
        <v/>
      </c>
      <c r="C458" s="43"/>
      <c r="D458" s="38" t="str">
        <f t="shared" si="79"/>
        <v/>
      </c>
      <c r="E458" s="43"/>
      <c r="F458" s="38" t="str">
        <f t="shared" si="76"/>
        <v/>
      </c>
      <c r="G458" s="74"/>
      <c r="H458" s="38" t="str">
        <f t="shared" si="77"/>
        <v/>
      </c>
      <c r="I458" s="38" t="str">
        <f t="shared" si="78"/>
        <v/>
      </c>
      <c r="J458" s="73"/>
      <c r="K458" s="73"/>
      <c r="L458" s="73"/>
      <c r="M458" s="255"/>
      <c r="N458" t="str">
        <f>IF(C458="","",'OPĆI DIO'!$C$1)</f>
        <v/>
      </c>
      <c r="O458" t="str">
        <f t="shared" si="80"/>
        <v/>
      </c>
      <c r="P458" t="str">
        <f t="shared" si="81"/>
        <v/>
      </c>
      <c r="Q458" t="str">
        <f t="shared" si="82"/>
        <v/>
      </c>
      <c r="R458" t="str">
        <f t="shared" si="83"/>
        <v/>
      </c>
      <c r="S458" t="str">
        <f t="shared" si="84"/>
        <v/>
      </c>
    </row>
    <row r="459" spans="1:19">
      <c r="A459" s="38" t="str">
        <f>IF(C459="","",VLOOKUP('OPĆI DIO'!$C$1,'OPĆI DIO'!$N$4:$W$137,10,FALSE))</f>
        <v/>
      </c>
      <c r="B459" s="38" t="str">
        <f>IF(C459="","",VLOOKUP('OPĆI DIO'!$C$1,'OPĆI DIO'!$N$4:$W$137,9,FALSE))</f>
        <v/>
      </c>
      <c r="C459" s="43"/>
      <c r="D459" s="38" t="str">
        <f t="shared" si="79"/>
        <v/>
      </c>
      <c r="E459" s="43"/>
      <c r="F459" s="38" t="str">
        <f t="shared" si="76"/>
        <v/>
      </c>
      <c r="G459" s="74"/>
      <c r="H459" s="38" t="str">
        <f t="shared" si="77"/>
        <v/>
      </c>
      <c r="I459" s="38" t="str">
        <f t="shared" si="78"/>
        <v/>
      </c>
      <c r="J459" s="73"/>
      <c r="K459" s="73"/>
      <c r="L459" s="73"/>
      <c r="M459" s="255"/>
      <c r="N459" t="str">
        <f>IF(C459="","",'OPĆI DIO'!$C$1)</f>
        <v/>
      </c>
      <c r="O459" t="str">
        <f t="shared" si="80"/>
        <v/>
      </c>
      <c r="P459" t="str">
        <f t="shared" si="81"/>
        <v/>
      </c>
      <c r="Q459" t="str">
        <f t="shared" si="82"/>
        <v/>
      </c>
      <c r="R459" t="str">
        <f t="shared" si="83"/>
        <v/>
      </c>
      <c r="S459" t="str">
        <f t="shared" si="84"/>
        <v/>
      </c>
    </row>
    <row r="460" spans="1:19">
      <c r="A460" s="38" t="str">
        <f>IF(C460="","",VLOOKUP('OPĆI DIO'!$C$1,'OPĆI DIO'!$N$4:$W$137,10,FALSE))</f>
        <v/>
      </c>
      <c r="B460" s="38" t="str">
        <f>IF(C460="","",VLOOKUP('OPĆI DIO'!$C$1,'OPĆI DIO'!$N$4:$W$137,9,FALSE))</f>
        <v/>
      </c>
      <c r="C460" s="43"/>
      <c r="D460" s="38" t="str">
        <f t="shared" si="79"/>
        <v/>
      </c>
      <c r="E460" s="43"/>
      <c r="F460" s="38" t="str">
        <f t="shared" si="76"/>
        <v/>
      </c>
      <c r="G460" s="74"/>
      <c r="H460" s="38" t="str">
        <f t="shared" si="77"/>
        <v/>
      </c>
      <c r="I460" s="38" t="str">
        <f t="shared" si="78"/>
        <v/>
      </c>
      <c r="J460" s="73"/>
      <c r="K460" s="73"/>
      <c r="L460" s="73"/>
      <c r="M460" s="255"/>
      <c r="N460" t="str">
        <f>IF(C460="","",'OPĆI DIO'!$C$1)</f>
        <v/>
      </c>
      <c r="O460" t="str">
        <f t="shared" si="80"/>
        <v/>
      </c>
      <c r="P460" t="str">
        <f t="shared" si="81"/>
        <v/>
      </c>
      <c r="Q460" t="str">
        <f t="shared" si="82"/>
        <v/>
      </c>
      <c r="R460" t="str">
        <f t="shared" si="83"/>
        <v/>
      </c>
      <c r="S460" t="str">
        <f t="shared" si="84"/>
        <v/>
      </c>
    </row>
    <row r="461" spans="1:19">
      <c r="A461" s="38" t="str">
        <f>IF(C461="","",VLOOKUP('OPĆI DIO'!$C$1,'OPĆI DIO'!$N$4:$W$137,10,FALSE))</f>
        <v/>
      </c>
      <c r="B461" s="38" t="str">
        <f>IF(C461="","",VLOOKUP('OPĆI DIO'!$C$1,'OPĆI DIO'!$N$4:$W$137,9,FALSE))</f>
        <v/>
      </c>
      <c r="C461" s="43"/>
      <c r="D461" s="38" t="str">
        <f t="shared" si="79"/>
        <v/>
      </c>
      <c r="E461" s="43"/>
      <c r="F461" s="38" t="str">
        <f t="shared" si="76"/>
        <v/>
      </c>
      <c r="G461" s="74"/>
      <c r="H461" s="38" t="str">
        <f t="shared" si="77"/>
        <v/>
      </c>
      <c r="I461" s="38" t="str">
        <f t="shared" si="78"/>
        <v/>
      </c>
      <c r="J461" s="73"/>
      <c r="K461" s="73"/>
      <c r="L461" s="73"/>
      <c r="M461" s="255"/>
      <c r="N461" t="str">
        <f>IF(C461="","",'OPĆI DIO'!$C$1)</f>
        <v/>
      </c>
      <c r="O461" t="str">
        <f t="shared" si="80"/>
        <v/>
      </c>
      <c r="P461" t="str">
        <f t="shared" si="81"/>
        <v/>
      </c>
      <c r="Q461" t="str">
        <f t="shared" si="82"/>
        <v/>
      </c>
      <c r="R461" t="str">
        <f t="shared" si="83"/>
        <v/>
      </c>
      <c r="S461" t="str">
        <f t="shared" si="84"/>
        <v/>
      </c>
    </row>
    <row r="462" spans="1:19">
      <c r="A462" s="38" t="str">
        <f>IF(C462="","",VLOOKUP('OPĆI DIO'!$C$1,'OPĆI DIO'!$N$4:$W$137,10,FALSE))</f>
        <v/>
      </c>
      <c r="B462" s="38" t="str">
        <f>IF(C462="","",VLOOKUP('OPĆI DIO'!$C$1,'OPĆI DIO'!$N$4:$W$137,9,FALSE))</f>
        <v/>
      </c>
      <c r="C462" s="43"/>
      <c r="D462" s="38" t="str">
        <f t="shared" si="79"/>
        <v/>
      </c>
      <c r="E462" s="43"/>
      <c r="F462" s="38" t="str">
        <f t="shared" si="76"/>
        <v/>
      </c>
      <c r="G462" s="74"/>
      <c r="H462" s="38" t="str">
        <f t="shared" si="77"/>
        <v/>
      </c>
      <c r="I462" s="38" t="str">
        <f t="shared" si="78"/>
        <v/>
      </c>
      <c r="J462" s="73"/>
      <c r="K462" s="73"/>
      <c r="L462" s="73"/>
      <c r="M462" s="255"/>
      <c r="N462" t="str">
        <f>IF(C462="","",'OPĆI DIO'!$C$1)</f>
        <v/>
      </c>
      <c r="O462" t="str">
        <f t="shared" si="80"/>
        <v/>
      </c>
      <c r="P462" t="str">
        <f t="shared" si="81"/>
        <v/>
      </c>
      <c r="Q462" t="str">
        <f t="shared" si="82"/>
        <v/>
      </c>
      <c r="R462" t="str">
        <f t="shared" si="83"/>
        <v/>
      </c>
      <c r="S462" t="str">
        <f t="shared" si="84"/>
        <v/>
      </c>
    </row>
    <row r="463" spans="1:19">
      <c r="A463" s="38" t="str">
        <f>IF(C463="","",VLOOKUP('OPĆI DIO'!$C$1,'OPĆI DIO'!$N$4:$W$137,10,FALSE))</f>
        <v/>
      </c>
      <c r="B463" s="38" t="str">
        <f>IF(C463="","",VLOOKUP('OPĆI DIO'!$C$1,'OPĆI DIO'!$N$4:$W$137,9,FALSE))</f>
        <v/>
      </c>
      <c r="C463" s="43"/>
      <c r="D463" s="38" t="str">
        <f t="shared" si="79"/>
        <v/>
      </c>
      <c r="E463" s="43"/>
      <c r="F463" s="38" t="str">
        <f t="shared" si="76"/>
        <v/>
      </c>
      <c r="G463" s="74"/>
      <c r="H463" s="38" t="str">
        <f t="shared" si="77"/>
        <v/>
      </c>
      <c r="I463" s="38" t="str">
        <f t="shared" si="78"/>
        <v/>
      </c>
      <c r="J463" s="73"/>
      <c r="K463" s="73"/>
      <c r="L463" s="73"/>
      <c r="M463" s="255"/>
      <c r="N463" t="str">
        <f>IF(C463="","",'OPĆI DIO'!$C$1)</f>
        <v/>
      </c>
      <c r="O463" t="str">
        <f t="shared" si="80"/>
        <v/>
      </c>
      <c r="P463" t="str">
        <f t="shared" si="81"/>
        <v/>
      </c>
      <c r="Q463" t="str">
        <f t="shared" si="82"/>
        <v/>
      </c>
      <c r="R463" t="str">
        <f t="shared" si="83"/>
        <v/>
      </c>
      <c r="S463" t="str">
        <f t="shared" si="84"/>
        <v/>
      </c>
    </row>
    <row r="464" spans="1:19">
      <c r="A464" s="38" t="str">
        <f>IF(C464="","",VLOOKUP('OPĆI DIO'!$C$1,'OPĆI DIO'!$N$4:$W$137,10,FALSE))</f>
        <v/>
      </c>
      <c r="B464" s="38" t="str">
        <f>IF(C464="","",VLOOKUP('OPĆI DIO'!$C$1,'OPĆI DIO'!$N$4:$W$137,9,FALSE))</f>
        <v/>
      </c>
      <c r="C464" s="43"/>
      <c r="D464" s="38" t="str">
        <f t="shared" si="79"/>
        <v/>
      </c>
      <c r="E464" s="43"/>
      <c r="F464" s="38" t="str">
        <f t="shared" si="76"/>
        <v/>
      </c>
      <c r="G464" s="74"/>
      <c r="H464" s="38" t="str">
        <f t="shared" si="77"/>
        <v/>
      </c>
      <c r="I464" s="38" t="str">
        <f t="shared" si="78"/>
        <v/>
      </c>
      <c r="J464" s="73"/>
      <c r="K464" s="73"/>
      <c r="L464" s="73"/>
      <c r="M464" s="255"/>
      <c r="N464" t="str">
        <f>IF(C464="","",'OPĆI DIO'!$C$1)</f>
        <v/>
      </c>
      <c r="O464" t="str">
        <f t="shared" si="80"/>
        <v/>
      </c>
      <c r="P464" t="str">
        <f t="shared" si="81"/>
        <v/>
      </c>
      <c r="Q464" t="str">
        <f t="shared" si="82"/>
        <v/>
      </c>
      <c r="R464" t="str">
        <f t="shared" si="83"/>
        <v/>
      </c>
      <c r="S464" t="str">
        <f t="shared" si="84"/>
        <v/>
      </c>
    </row>
    <row r="465" spans="1:19">
      <c r="A465" s="38" t="str">
        <f>IF(C465="","",VLOOKUP('OPĆI DIO'!$C$1,'OPĆI DIO'!$N$4:$W$137,10,FALSE))</f>
        <v/>
      </c>
      <c r="B465" s="38" t="str">
        <f>IF(C465="","",VLOOKUP('OPĆI DIO'!$C$1,'OPĆI DIO'!$N$4:$W$137,9,FALSE))</f>
        <v/>
      </c>
      <c r="C465" s="43"/>
      <c r="D465" s="38" t="str">
        <f t="shared" si="79"/>
        <v/>
      </c>
      <c r="E465" s="43"/>
      <c r="F465" s="38" t="str">
        <f t="shared" si="76"/>
        <v/>
      </c>
      <c r="G465" s="74"/>
      <c r="H465" s="38" t="str">
        <f t="shared" si="77"/>
        <v/>
      </c>
      <c r="I465" s="38" t="str">
        <f t="shared" si="78"/>
        <v/>
      </c>
      <c r="J465" s="73"/>
      <c r="K465" s="73"/>
      <c r="L465" s="73"/>
      <c r="M465" s="255"/>
      <c r="N465" t="str">
        <f>IF(C465="","",'OPĆI DIO'!$C$1)</f>
        <v/>
      </c>
      <c r="O465" t="str">
        <f t="shared" si="80"/>
        <v/>
      </c>
      <c r="P465" t="str">
        <f t="shared" si="81"/>
        <v/>
      </c>
      <c r="Q465" t="str">
        <f t="shared" si="82"/>
        <v/>
      </c>
      <c r="R465" t="str">
        <f t="shared" si="83"/>
        <v/>
      </c>
      <c r="S465" t="str">
        <f t="shared" si="84"/>
        <v/>
      </c>
    </row>
    <row r="466" spans="1:19">
      <c r="A466" s="38" t="str">
        <f>IF(C466="","",VLOOKUP('OPĆI DIO'!$C$1,'OPĆI DIO'!$N$4:$W$137,10,FALSE))</f>
        <v/>
      </c>
      <c r="B466" s="38" t="str">
        <f>IF(C466="","",VLOOKUP('OPĆI DIO'!$C$1,'OPĆI DIO'!$N$4:$W$137,9,FALSE))</f>
        <v/>
      </c>
      <c r="C466" s="43"/>
      <c r="D466" s="38" t="str">
        <f t="shared" si="79"/>
        <v/>
      </c>
      <c r="E466" s="43"/>
      <c r="F466" s="38" t="str">
        <f t="shared" si="76"/>
        <v/>
      </c>
      <c r="G466" s="74"/>
      <c r="H466" s="38" t="str">
        <f t="shared" si="77"/>
        <v/>
      </c>
      <c r="I466" s="38" t="str">
        <f t="shared" si="78"/>
        <v/>
      </c>
      <c r="J466" s="73"/>
      <c r="K466" s="73"/>
      <c r="L466" s="73"/>
      <c r="M466" s="255"/>
      <c r="N466" t="str">
        <f>IF(C466="","",'OPĆI DIO'!$C$1)</f>
        <v/>
      </c>
      <c r="O466" t="str">
        <f t="shared" si="80"/>
        <v/>
      </c>
      <c r="P466" t="str">
        <f t="shared" si="81"/>
        <v/>
      </c>
      <c r="Q466" t="str">
        <f t="shared" si="82"/>
        <v/>
      </c>
      <c r="R466" t="str">
        <f t="shared" si="83"/>
        <v/>
      </c>
      <c r="S466" t="str">
        <f t="shared" si="84"/>
        <v/>
      </c>
    </row>
    <row r="467" spans="1:19">
      <c r="A467" s="38" t="str">
        <f>IF(C467="","",VLOOKUP('OPĆI DIO'!$C$1,'OPĆI DIO'!$N$4:$W$137,10,FALSE))</f>
        <v/>
      </c>
      <c r="B467" s="38" t="str">
        <f>IF(C467="","",VLOOKUP('OPĆI DIO'!$C$1,'OPĆI DIO'!$N$4:$W$137,9,FALSE))</f>
        <v/>
      </c>
      <c r="C467" s="43"/>
      <c r="D467" s="38" t="str">
        <f t="shared" si="79"/>
        <v/>
      </c>
      <c r="E467" s="43"/>
      <c r="F467" s="38" t="str">
        <f t="shared" si="76"/>
        <v/>
      </c>
      <c r="G467" s="74"/>
      <c r="H467" s="38" t="str">
        <f t="shared" si="77"/>
        <v/>
      </c>
      <c r="I467" s="38" t="str">
        <f t="shared" si="78"/>
        <v/>
      </c>
      <c r="J467" s="73"/>
      <c r="K467" s="73"/>
      <c r="L467" s="73"/>
      <c r="M467" s="255"/>
      <c r="N467" t="str">
        <f>IF(C467="","",'OPĆI DIO'!$C$1)</f>
        <v/>
      </c>
      <c r="O467" t="str">
        <f t="shared" si="80"/>
        <v/>
      </c>
      <c r="P467" t="str">
        <f t="shared" si="81"/>
        <v/>
      </c>
      <c r="Q467" t="str">
        <f t="shared" si="82"/>
        <v/>
      </c>
      <c r="R467" t="str">
        <f t="shared" si="83"/>
        <v/>
      </c>
      <c r="S467" t="str">
        <f t="shared" si="84"/>
        <v/>
      </c>
    </row>
    <row r="468" spans="1:19">
      <c r="A468" s="38" t="str">
        <f>IF(C468="","",VLOOKUP('OPĆI DIO'!$C$1,'OPĆI DIO'!$N$4:$W$137,10,FALSE))</f>
        <v/>
      </c>
      <c r="B468" s="38" t="str">
        <f>IF(C468="","",VLOOKUP('OPĆI DIO'!$C$1,'OPĆI DIO'!$N$4:$W$137,9,FALSE))</f>
        <v/>
      </c>
      <c r="C468" s="43"/>
      <c r="D468" s="38" t="str">
        <f t="shared" si="79"/>
        <v/>
      </c>
      <c r="E468" s="43"/>
      <c r="F468" s="38" t="str">
        <f t="shared" si="76"/>
        <v/>
      </c>
      <c r="G468" s="74"/>
      <c r="H468" s="38" t="str">
        <f t="shared" si="77"/>
        <v/>
      </c>
      <c r="I468" s="38" t="str">
        <f t="shared" si="78"/>
        <v/>
      </c>
      <c r="J468" s="73"/>
      <c r="K468" s="73"/>
      <c r="L468" s="73"/>
      <c r="M468" s="255"/>
      <c r="N468" t="str">
        <f>IF(C468="","",'OPĆI DIO'!$C$1)</f>
        <v/>
      </c>
      <c r="O468" t="str">
        <f t="shared" si="80"/>
        <v/>
      </c>
      <c r="P468" t="str">
        <f t="shared" si="81"/>
        <v/>
      </c>
      <c r="Q468" t="str">
        <f t="shared" si="82"/>
        <v/>
      </c>
      <c r="R468" t="str">
        <f t="shared" si="83"/>
        <v/>
      </c>
      <c r="S468" t="str">
        <f t="shared" si="84"/>
        <v/>
      </c>
    </row>
    <row r="469" spans="1:19">
      <c r="A469" s="38" t="str">
        <f>IF(C469="","",VLOOKUP('OPĆI DIO'!$C$1,'OPĆI DIO'!$N$4:$W$137,10,FALSE))</f>
        <v/>
      </c>
      <c r="B469" s="38" t="str">
        <f>IF(C469="","",VLOOKUP('OPĆI DIO'!$C$1,'OPĆI DIO'!$N$4:$W$137,9,FALSE))</f>
        <v/>
      </c>
      <c r="C469" s="43"/>
      <c r="D469" s="38" t="str">
        <f t="shared" si="79"/>
        <v/>
      </c>
      <c r="E469" s="43"/>
      <c r="F469" s="38" t="str">
        <f t="shared" si="76"/>
        <v/>
      </c>
      <c r="G469" s="74"/>
      <c r="H469" s="38" t="str">
        <f t="shared" si="77"/>
        <v/>
      </c>
      <c r="I469" s="38" t="str">
        <f t="shared" si="78"/>
        <v/>
      </c>
      <c r="J469" s="73"/>
      <c r="K469" s="73"/>
      <c r="L469" s="73"/>
      <c r="M469" s="255"/>
      <c r="N469" t="str">
        <f>IF(C469="","",'OPĆI DIO'!$C$1)</f>
        <v/>
      </c>
      <c r="O469" t="str">
        <f t="shared" si="80"/>
        <v/>
      </c>
      <c r="P469" t="str">
        <f t="shared" si="81"/>
        <v/>
      </c>
      <c r="Q469" t="str">
        <f t="shared" si="82"/>
        <v/>
      </c>
      <c r="R469" t="str">
        <f t="shared" si="83"/>
        <v/>
      </c>
      <c r="S469" t="str">
        <f t="shared" si="84"/>
        <v/>
      </c>
    </row>
    <row r="470" spans="1:19">
      <c r="A470" s="38" t="str">
        <f>IF(C470="","",VLOOKUP('OPĆI DIO'!$C$1,'OPĆI DIO'!$N$4:$W$137,10,FALSE))</f>
        <v/>
      </c>
      <c r="B470" s="38" t="str">
        <f>IF(C470="","",VLOOKUP('OPĆI DIO'!$C$1,'OPĆI DIO'!$N$4:$W$137,9,FALSE))</f>
        <v/>
      </c>
      <c r="C470" s="43"/>
      <c r="D470" s="38" t="str">
        <f t="shared" si="79"/>
        <v/>
      </c>
      <c r="E470" s="43"/>
      <c r="F470" s="38" t="str">
        <f t="shared" si="76"/>
        <v/>
      </c>
      <c r="G470" s="74"/>
      <c r="H470" s="38" t="str">
        <f t="shared" si="77"/>
        <v/>
      </c>
      <c r="I470" s="38" t="str">
        <f t="shared" si="78"/>
        <v/>
      </c>
      <c r="J470" s="73"/>
      <c r="K470" s="73"/>
      <c r="L470" s="73"/>
      <c r="M470" s="255"/>
      <c r="N470" t="str">
        <f>IF(C470="","",'OPĆI DIO'!$C$1)</f>
        <v/>
      </c>
      <c r="O470" t="str">
        <f t="shared" si="80"/>
        <v/>
      </c>
      <c r="P470" t="str">
        <f t="shared" si="81"/>
        <v/>
      </c>
      <c r="Q470" t="str">
        <f t="shared" si="82"/>
        <v/>
      </c>
      <c r="R470" t="str">
        <f t="shared" si="83"/>
        <v/>
      </c>
      <c r="S470" t="str">
        <f t="shared" si="84"/>
        <v/>
      </c>
    </row>
    <row r="471" spans="1:19">
      <c r="A471" s="38" t="str">
        <f>IF(C471="","",VLOOKUP('OPĆI DIO'!$C$1,'OPĆI DIO'!$N$4:$W$137,10,FALSE))</f>
        <v/>
      </c>
      <c r="B471" s="38" t="str">
        <f>IF(C471="","",VLOOKUP('OPĆI DIO'!$C$1,'OPĆI DIO'!$N$4:$W$137,9,FALSE))</f>
        <v/>
      </c>
      <c r="C471" s="43"/>
      <c r="D471" s="38" t="str">
        <f t="shared" si="79"/>
        <v/>
      </c>
      <c r="E471" s="43"/>
      <c r="F471" s="38" t="str">
        <f t="shared" si="76"/>
        <v/>
      </c>
      <c r="G471" s="74"/>
      <c r="H471" s="38" t="str">
        <f t="shared" si="77"/>
        <v/>
      </c>
      <c r="I471" s="38" t="str">
        <f t="shared" si="78"/>
        <v/>
      </c>
      <c r="J471" s="73"/>
      <c r="K471" s="73"/>
      <c r="L471" s="73"/>
      <c r="M471" s="255"/>
      <c r="N471" t="str">
        <f>IF(C471="","",'OPĆI DIO'!$C$1)</f>
        <v/>
      </c>
      <c r="O471" t="str">
        <f t="shared" si="80"/>
        <v/>
      </c>
      <c r="P471" t="str">
        <f t="shared" si="81"/>
        <v/>
      </c>
      <c r="Q471" t="str">
        <f t="shared" si="82"/>
        <v/>
      </c>
      <c r="R471" t="str">
        <f t="shared" si="83"/>
        <v/>
      </c>
      <c r="S471" t="str">
        <f t="shared" si="84"/>
        <v/>
      </c>
    </row>
    <row r="472" spans="1:19">
      <c r="A472" s="38" t="str">
        <f>IF(C472="","",VLOOKUP('OPĆI DIO'!$C$1,'OPĆI DIO'!$N$4:$W$137,10,FALSE))</f>
        <v/>
      </c>
      <c r="B472" s="38" t="str">
        <f>IF(C472="","",VLOOKUP('OPĆI DIO'!$C$1,'OPĆI DIO'!$N$4:$W$137,9,FALSE))</f>
        <v/>
      </c>
      <c r="C472" s="43"/>
      <c r="D472" s="38" t="str">
        <f t="shared" si="79"/>
        <v/>
      </c>
      <c r="E472" s="43"/>
      <c r="F472" s="38" t="str">
        <f t="shared" si="76"/>
        <v/>
      </c>
      <c r="G472" s="74"/>
      <c r="H472" s="38" t="str">
        <f t="shared" si="77"/>
        <v/>
      </c>
      <c r="I472" s="38" t="str">
        <f t="shared" si="78"/>
        <v/>
      </c>
      <c r="J472" s="73"/>
      <c r="K472" s="73"/>
      <c r="L472" s="73"/>
      <c r="M472" s="255"/>
      <c r="N472" t="str">
        <f>IF(C472="","",'OPĆI DIO'!$C$1)</f>
        <v/>
      </c>
      <c r="O472" t="str">
        <f t="shared" si="80"/>
        <v/>
      </c>
      <c r="P472" t="str">
        <f t="shared" si="81"/>
        <v/>
      </c>
      <c r="Q472" t="str">
        <f t="shared" si="82"/>
        <v/>
      </c>
      <c r="R472" t="str">
        <f t="shared" si="83"/>
        <v/>
      </c>
      <c r="S472" t="str">
        <f t="shared" si="84"/>
        <v/>
      </c>
    </row>
    <row r="473" spans="1:19">
      <c r="A473" s="38" t="str">
        <f>IF(C473="","",VLOOKUP('OPĆI DIO'!$C$1,'OPĆI DIO'!$N$4:$W$137,10,FALSE))</f>
        <v/>
      </c>
      <c r="B473" s="38" t="str">
        <f>IF(C473="","",VLOOKUP('OPĆI DIO'!$C$1,'OPĆI DIO'!$N$4:$W$137,9,FALSE))</f>
        <v/>
      </c>
      <c r="C473" s="43"/>
      <c r="D473" s="38" t="str">
        <f t="shared" si="79"/>
        <v/>
      </c>
      <c r="E473" s="43"/>
      <c r="F473" s="38" t="str">
        <f t="shared" si="76"/>
        <v/>
      </c>
      <c r="G473" s="74"/>
      <c r="H473" s="38" t="str">
        <f t="shared" si="77"/>
        <v/>
      </c>
      <c r="I473" s="38" t="str">
        <f t="shared" si="78"/>
        <v/>
      </c>
      <c r="J473" s="73"/>
      <c r="K473" s="73"/>
      <c r="L473" s="73"/>
      <c r="M473" s="255"/>
      <c r="N473" t="str">
        <f>IF(C473="","",'OPĆI DIO'!$C$1)</f>
        <v/>
      </c>
      <c r="O473" t="str">
        <f t="shared" si="80"/>
        <v/>
      </c>
      <c r="P473" t="str">
        <f t="shared" si="81"/>
        <v/>
      </c>
      <c r="Q473" t="str">
        <f t="shared" si="82"/>
        <v/>
      </c>
      <c r="R473" t="str">
        <f t="shared" si="83"/>
        <v/>
      </c>
      <c r="S473" t="str">
        <f t="shared" si="84"/>
        <v/>
      </c>
    </row>
    <row r="474" spans="1:19">
      <c r="A474" s="38" t="str">
        <f>IF(C474="","",VLOOKUP('OPĆI DIO'!$C$1,'OPĆI DIO'!$N$4:$W$137,10,FALSE))</f>
        <v/>
      </c>
      <c r="B474" s="38" t="str">
        <f>IF(C474="","",VLOOKUP('OPĆI DIO'!$C$1,'OPĆI DIO'!$N$4:$W$137,9,FALSE))</f>
        <v/>
      </c>
      <c r="C474" s="43"/>
      <c r="D474" s="38" t="str">
        <f t="shared" si="79"/>
        <v/>
      </c>
      <c r="E474" s="43"/>
      <c r="F474" s="38" t="str">
        <f t="shared" si="76"/>
        <v/>
      </c>
      <c r="G474" s="74"/>
      <c r="H474" s="38" t="str">
        <f t="shared" si="77"/>
        <v/>
      </c>
      <c r="I474" s="38" t="str">
        <f t="shared" si="78"/>
        <v/>
      </c>
      <c r="J474" s="73"/>
      <c r="K474" s="73"/>
      <c r="L474" s="73"/>
      <c r="M474" s="255"/>
      <c r="N474" t="str">
        <f>IF(C474="","",'OPĆI DIO'!$C$1)</f>
        <v/>
      </c>
      <c r="O474" t="str">
        <f t="shared" si="80"/>
        <v/>
      </c>
      <c r="P474" t="str">
        <f t="shared" si="81"/>
        <v/>
      </c>
      <c r="Q474" t="str">
        <f t="shared" si="82"/>
        <v/>
      </c>
      <c r="R474" t="str">
        <f t="shared" si="83"/>
        <v/>
      </c>
      <c r="S474" t="str">
        <f t="shared" si="84"/>
        <v/>
      </c>
    </row>
    <row r="475" spans="1:19">
      <c r="A475" s="38" t="str">
        <f>IF(C475="","",VLOOKUP('OPĆI DIO'!$C$1,'OPĆI DIO'!$N$4:$W$137,10,FALSE))</f>
        <v/>
      </c>
      <c r="B475" s="38" t="str">
        <f>IF(C475="","",VLOOKUP('OPĆI DIO'!$C$1,'OPĆI DIO'!$N$4:$W$137,9,FALSE))</f>
        <v/>
      </c>
      <c r="C475" s="43"/>
      <c r="D475" s="38" t="str">
        <f t="shared" si="79"/>
        <v/>
      </c>
      <c r="E475" s="43"/>
      <c r="F475" s="38" t="str">
        <f t="shared" si="76"/>
        <v/>
      </c>
      <c r="G475" s="74"/>
      <c r="H475" s="38" t="str">
        <f t="shared" si="77"/>
        <v/>
      </c>
      <c r="I475" s="38" t="str">
        <f t="shared" si="78"/>
        <v/>
      </c>
      <c r="J475" s="73"/>
      <c r="K475" s="73"/>
      <c r="L475" s="73"/>
      <c r="M475" s="255"/>
      <c r="N475" t="str">
        <f>IF(C475="","",'OPĆI DIO'!$C$1)</f>
        <v/>
      </c>
      <c r="O475" t="str">
        <f t="shared" si="80"/>
        <v/>
      </c>
      <c r="P475" t="str">
        <f t="shared" si="81"/>
        <v/>
      </c>
      <c r="Q475" t="str">
        <f t="shared" si="82"/>
        <v/>
      </c>
      <c r="R475" t="str">
        <f t="shared" si="83"/>
        <v/>
      </c>
      <c r="S475" t="str">
        <f t="shared" si="84"/>
        <v/>
      </c>
    </row>
    <row r="476" spans="1:19">
      <c r="A476" s="38" t="str">
        <f>IF(C476="","",VLOOKUP('OPĆI DIO'!$C$1,'OPĆI DIO'!$N$4:$W$137,10,FALSE))</f>
        <v/>
      </c>
      <c r="B476" s="38" t="str">
        <f>IF(C476="","",VLOOKUP('OPĆI DIO'!$C$1,'OPĆI DIO'!$N$4:$W$137,9,FALSE))</f>
        <v/>
      </c>
      <c r="C476" s="43"/>
      <c r="D476" s="38" t="str">
        <f t="shared" si="79"/>
        <v/>
      </c>
      <c r="E476" s="43"/>
      <c r="F476" s="38" t="str">
        <f t="shared" si="76"/>
        <v/>
      </c>
      <c r="G476" s="74"/>
      <c r="H476" s="38" t="str">
        <f t="shared" si="77"/>
        <v/>
      </c>
      <c r="I476" s="38" t="str">
        <f t="shared" si="78"/>
        <v/>
      </c>
      <c r="J476" s="73"/>
      <c r="K476" s="73"/>
      <c r="L476" s="73"/>
      <c r="M476" s="255"/>
      <c r="N476" t="str">
        <f>IF(C476="","",'OPĆI DIO'!$C$1)</f>
        <v/>
      </c>
      <c r="O476" t="str">
        <f t="shared" si="80"/>
        <v/>
      </c>
      <c r="P476" t="str">
        <f t="shared" si="81"/>
        <v/>
      </c>
      <c r="Q476" t="str">
        <f t="shared" si="82"/>
        <v/>
      </c>
      <c r="R476" t="str">
        <f t="shared" si="83"/>
        <v/>
      </c>
      <c r="S476" t="str">
        <f t="shared" si="84"/>
        <v/>
      </c>
    </row>
    <row r="477" spans="1:19">
      <c r="A477" s="38" t="str">
        <f>IF(C477="","",VLOOKUP('OPĆI DIO'!$C$1,'OPĆI DIO'!$N$4:$W$137,10,FALSE))</f>
        <v/>
      </c>
      <c r="B477" s="38" t="str">
        <f>IF(C477="","",VLOOKUP('OPĆI DIO'!$C$1,'OPĆI DIO'!$N$4:$W$137,9,FALSE))</f>
        <v/>
      </c>
      <c r="C477" s="43"/>
      <c r="D477" s="38" t="str">
        <f t="shared" si="79"/>
        <v/>
      </c>
      <c r="E477" s="43"/>
      <c r="F477" s="38" t="str">
        <f t="shared" si="76"/>
        <v/>
      </c>
      <c r="G477" s="74"/>
      <c r="H477" s="38" t="str">
        <f t="shared" si="77"/>
        <v/>
      </c>
      <c r="I477" s="38" t="str">
        <f t="shared" si="78"/>
        <v/>
      </c>
      <c r="J477" s="73"/>
      <c r="K477" s="73"/>
      <c r="L477" s="73"/>
      <c r="M477" s="255"/>
      <c r="N477" t="str">
        <f>IF(C477="","",'OPĆI DIO'!$C$1)</f>
        <v/>
      </c>
      <c r="O477" t="str">
        <f t="shared" si="80"/>
        <v/>
      </c>
      <c r="P477" t="str">
        <f t="shared" si="81"/>
        <v/>
      </c>
      <c r="Q477" t="str">
        <f t="shared" si="82"/>
        <v/>
      </c>
      <c r="R477" t="str">
        <f t="shared" si="83"/>
        <v/>
      </c>
      <c r="S477" t="str">
        <f t="shared" si="84"/>
        <v/>
      </c>
    </row>
    <row r="478" spans="1:19">
      <c r="A478" s="38" t="str">
        <f>IF(C478="","",VLOOKUP('OPĆI DIO'!$C$1,'OPĆI DIO'!$N$4:$W$137,10,FALSE))</f>
        <v/>
      </c>
      <c r="B478" s="38" t="str">
        <f>IF(C478="","",VLOOKUP('OPĆI DIO'!$C$1,'OPĆI DIO'!$N$4:$W$137,9,FALSE))</f>
        <v/>
      </c>
      <c r="C478" s="43"/>
      <c r="D478" s="38" t="str">
        <f t="shared" si="79"/>
        <v/>
      </c>
      <c r="E478" s="43"/>
      <c r="F478" s="38" t="str">
        <f t="shared" ref="F478:F503" si="85">IFERROR(VLOOKUP(E478,$W$5:$Y$131,2,FALSE),"")</f>
        <v/>
      </c>
      <c r="G478" s="74"/>
      <c r="H478" s="38" t="str">
        <f t="shared" ref="H478:H503" si="86">IFERROR(VLOOKUP(G478,$AC$6:$AD$355,2,FALSE),"")</f>
        <v/>
      </c>
      <c r="I478" s="38" t="str">
        <f t="shared" ref="I478:I503" si="87">IFERROR(VLOOKUP(G478,$AC$6:$AG$355,3,FALSE),"")</f>
        <v/>
      </c>
      <c r="J478" s="73"/>
      <c r="K478" s="73"/>
      <c r="L478" s="73"/>
      <c r="M478" s="255"/>
      <c r="N478" t="str">
        <f>IF(C478="","",'OPĆI DIO'!$C$1)</f>
        <v/>
      </c>
      <c r="O478" t="str">
        <f t="shared" si="80"/>
        <v/>
      </c>
      <c r="P478" t="str">
        <f t="shared" si="81"/>
        <v/>
      </c>
      <c r="Q478" t="str">
        <f t="shared" si="82"/>
        <v/>
      </c>
      <c r="R478" t="str">
        <f t="shared" si="83"/>
        <v/>
      </c>
      <c r="S478" t="str">
        <f t="shared" si="84"/>
        <v/>
      </c>
    </row>
    <row r="479" spans="1:19">
      <c r="A479" s="38" t="str">
        <f>IF(C479="","",VLOOKUP('OPĆI DIO'!$C$1,'OPĆI DIO'!$N$4:$W$137,10,FALSE))</f>
        <v/>
      </c>
      <c r="B479" s="38" t="str">
        <f>IF(C479="","",VLOOKUP('OPĆI DIO'!$C$1,'OPĆI DIO'!$N$4:$W$137,9,FALSE))</f>
        <v/>
      </c>
      <c r="C479" s="43"/>
      <c r="D479" s="38" t="str">
        <f t="shared" si="79"/>
        <v/>
      </c>
      <c r="E479" s="43"/>
      <c r="F479" s="38" t="str">
        <f t="shared" si="85"/>
        <v/>
      </c>
      <c r="G479" s="74"/>
      <c r="H479" s="38" t="str">
        <f t="shared" si="86"/>
        <v/>
      </c>
      <c r="I479" s="38" t="str">
        <f t="shared" si="87"/>
        <v/>
      </c>
      <c r="J479" s="73"/>
      <c r="K479" s="73"/>
      <c r="L479" s="73"/>
      <c r="M479" s="255"/>
      <c r="N479" t="str">
        <f>IF(C479="","",'OPĆI DIO'!$C$1)</f>
        <v/>
      </c>
      <c r="O479" t="str">
        <f t="shared" si="80"/>
        <v/>
      </c>
      <c r="P479" t="str">
        <f t="shared" si="81"/>
        <v/>
      </c>
      <c r="Q479" t="str">
        <f t="shared" si="82"/>
        <v/>
      </c>
      <c r="R479" t="str">
        <f t="shared" si="83"/>
        <v/>
      </c>
      <c r="S479" t="str">
        <f t="shared" si="84"/>
        <v/>
      </c>
    </row>
    <row r="480" spans="1:19">
      <c r="A480" s="38" t="str">
        <f>IF(C480="","",VLOOKUP('OPĆI DIO'!$C$1,'OPĆI DIO'!$N$4:$W$137,10,FALSE))</f>
        <v/>
      </c>
      <c r="B480" s="38" t="str">
        <f>IF(C480="","",VLOOKUP('OPĆI DIO'!$C$1,'OPĆI DIO'!$N$4:$W$137,9,FALSE))</f>
        <v/>
      </c>
      <c r="C480" s="43"/>
      <c r="D480" s="38" t="str">
        <f t="shared" si="79"/>
        <v/>
      </c>
      <c r="E480" s="43"/>
      <c r="F480" s="38" t="str">
        <f t="shared" si="85"/>
        <v/>
      </c>
      <c r="G480" s="74"/>
      <c r="H480" s="38" t="str">
        <f t="shared" si="86"/>
        <v/>
      </c>
      <c r="I480" s="38" t="str">
        <f t="shared" si="87"/>
        <v/>
      </c>
      <c r="J480" s="73"/>
      <c r="K480" s="73"/>
      <c r="L480" s="73"/>
      <c r="M480" s="255"/>
      <c r="N480" t="str">
        <f>IF(C480="","",'OPĆI DIO'!$C$1)</f>
        <v/>
      </c>
      <c r="O480" t="str">
        <f t="shared" si="80"/>
        <v/>
      </c>
      <c r="P480" t="str">
        <f t="shared" si="81"/>
        <v/>
      </c>
      <c r="Q480" t="str">
        <f t="shared" si="82"/>
        <v/>
      </c>
      <c r="R480" t="str">
        <f t="shared" si="83"/>
        <v/>
      </c>
      <c r="S480" t="str">
        <f t="shared" si="84"/>
        <v/>
      </c>
    </row>
    <row r="481" spans="1:19">
      <c r="A481" s="38" t="str">
        <f>IF(C481="","",VLOOKUP('OPĆI DIO'!$C$1,'OPĆI DIO'!$N$4:$W$137,10,FALSE))</f>
        <v/>
      </c>
      <c r="B481" s="38" t="str">
        <f>IF(C481="","",VLOOKUP('OPĆI DIO'!$C$1,'OPĆI DIO'!$N$4:$W$137,9,FALSE))</f>
        <v/>
      </c>
      <c r="C481" s="43"/>
      <c r="D481" s="38" t="str">
        <f t="shared" si="79"/>
        <v/>
      </c>
      <c r="E481" s="43"/>
      <c r="F481" s="38" t="str">
        <f t="shared" si="85"/>
        <v/>
      </c>
      <c r="G481" s="74"/>
      <c r="H481" s="38" t="str">
        <f t="shared" si="86"/>
        <v/>
      </c>
      <c r="I481" s="38" t="str">
        <f t="shared" si="87"/>
        <v/>
      </c>
      <c r="J481" s="73"/>
      <c r="K481" s="73"/>
      <c r="L481" s="73"/>
      <c r="M481" s="255"/>
      <c r="N481" t="str">
        <f>IF(C481="","",'OPĆI DIO'!$C$1)</f>
        <v/>
      </c>
      <c r="O481" t="str">
        <f t="shared" si="80"/>
        <v/>
      </c>
      <c r="P481" t="str">
        <f t="shared" si="81"/>
        <v/>
      </c>
      <c r="Q481" t="str">
        <f t="shared" si="82"/>
        <v/>
      </c>
      <c r="R481" t="str">
        <f t="shared" si="83"/>
        <v/>
      </c>
      <c r="S481" t="str">
        <f t="shared" si="84"/>
        <v/>
      </c>
    </row>
    <row r="482" spans="1:19">
      <c r="A482" s="38" t="str">
        <f>IF(C482="","",VLOOKUP('OPĆI DIO'!$C$1,'OPĆI DIO'!$N$4:$W$137,10,FALSE))</f>
        <v/>
      </c>
      <c r="B482" s="38" t="str">
        <f>IF(C482="","",VLOOKUP('OPĆI DIO'!$C$1,'OPĆI DIO'!$N$4:$W$137,9,FALSE))</f>
        <v/>
      </c>
      <c r="C482" s="43"/>
      <c r="D482" s="38" t="str">
        <f t="shared" si="79"/>
        <v/>
      </c>
      <c r="E482" s="43"/>
      <c r="F482" s="38" t="str">
        <f t="shared" si="85"/>
        <v/>
      </c>
      <c r="G482" s="74"/>
      <c r="H482" s="38" t="str">
        <f t="shared" si="86"/>
        <v/>
      </c>
      <c r="I482" s="38" t="str">
        <f t="shared" si="87"/>
        <v/>
      </c>
      <c r="J482" s="73"/>
      <c r="K482" s="73"/>
      <c r="L482" s="73"/>
      <c r="M482" s="255"/>
      <c r="N482" t="str">
        <f>IF(C482="","",'OPĆI DIO'!$C$1)</f>
        <v/>
      </c>
      <c r="O482" t="str">
        <f t="shared" si="80"/>
        <v/>
      </c>
      <c r="P482" t="str">
        <f t="shared" si="81"/>
        <v/>
      </c>
      <c r="Q482" t="str">
        <f t="shared" si="82"/>
        <v/>
      </c>
      <c r="R482" t="str">
        <f t="shared" si="83"/>
        <v/>
      </c>
      <c r="S482" t="str">
        <f t="shared" si="84"/>
        <v/>
      </c>
    </row>
    <row r="483" spans="1:19">
      <c r="A483" s="38" t="str">
        <f>IF(C483="","",VLOOKUP('OPĆI DIO'!$C$1,'OPĆI DIO'!$N$4:$W$137,10,FALSE))</f>
        <v/>
      </c>
      <c r="B483" s="38" t="str">
        <f>IF(C483="","",VLOOKUP('OPĆI DIO'!$C$1,'OPĆI DIO'!$N$4:$W$137,9,FALSE))</f>
        <v/>
      </c>
      <c r="C483" s="43"/>
      <c r="D483" s="38" t="str">
        <f t="shared" si="79"/>
        <v/>
      </c>
      <c r="E483" s="43"/>
      <c r="F483" s="38" t="str">
        <f t="shared" si="85"/>
        <v/>
      </c>
      <c r="G483" s="74"/>
      <c r="H483" s="38" t="str">
        <f t="shared" si="86"/>
        <v/>
      </c>
      <c r="I483" s="38" t="str">
        <f t="shared" si="87"/>
        <v/>
      </c>
      <c r="J483" s="73"/>
      <c r="K483" s="73"/>
      <c r="L483" s="73"/>
      <c r="M483" s="255"/>
      <c r="N483" t="str">
        <f>IF(C483="","",'OPĆI DIO'!$C$1)</f>
        <v/>
      </c>
      <c r="O483" t="str">
        <f t="shared" si="80"/>
        <v/>
      </c>
      <c r="P483" t="str">
        <f t="shared" si="81"/>
        <v/>
      </c>
      <c r="Q483" t="str">
        <f t="shared" si="82"/>
        <v/>
      </c>
      <c r="R483" t="str">
        <f t="shared" si="83"/>
        <v/>
      </c>
      <c r="S483" t="str">
        <f t="shared" si="84"/>
        <v/>
      </c>
    </row>
    <row r="484" spans="1:19">
      <c r="A484" s="38" t="str">
        <f>IF(C484="","",VLOOKUP('OPĆI DIO'!$C$1,'OPĆI DIO'!$N$4:$W$137,10,FALSE))</f>
        <v/>
      </c>
      <c r="B484" s="38" t="str">
        <f>IF(C484="","",VLOOKUP('OPĆI DIO'!$C$1,'OPĆI DIO'!$N$4:$W$137,9,FALSE))</f>
        <v/>
      </c>
      <c r="C484" s="43"/>
      <c r="D484" s="38" t="str">
        <f t="shared" si="79"/>
        <v/>
      </c>
      <c r="E484" s="43"/>
      <c r="F484" s="38" t="str">
        <f t="shared" si="85"/>
        <v/>
      </c>
      <c r="G484" s="74"/>
      <c r="H484" s="38" t="str">
        <f t="shared" si="86"/>
        <v/>
      </c>
      <c r="I484" s="38" t="str">
        <f t="shared" si="87"/>
        <v/>
      </c>
      <c r="J484" s="73"/>
      <c r="K484" s="73"/>
      <c r="L484" s="73"/>
      <c r="M484" s="255"/>
      <c r="N484" t="str">
        <f>IF(C484="","",'OPĆI DIO'!$C$1)</f>
        <v/>
      </c>
      <c r="O484" t="str">
        <f t="shared" si="80"/>
        <v/>
      </c>
      <c r="P484" t="str">
        <f t="shared" si="81"/>
        <v/>
      </c>
      <c r="Q484" t="str">
        <f t="shared" si="82"/>
        <v/>
      </c>
      <c r="R484" t="str">
        <f t="shared" si="83"/>
        <v/>
      </c>
      <c r="S484" t="str">
        <f t="shared" si="84"/>
        <v/>
      </c>
    </row>
    <row r="485" spans="1:19">
      <c r="A485" s="38" t="str">
        <f>IF(C485="","",VLOOKUP('OPĆI DIO'!$C$1,'OPĆI DIO'!$N$4:$W$137,10,FALSE))</f>
        <v/>
      </c>
      <c r="B485" s="38" t="str">
        <f>IF(C485="","",VLOOKUP('OPĆI DIO'!$C$1,'OPĆI DIO'!$N$4:$W$137,9,FALSE))</f>
        <v/>
      </c>
      <c r="C485" s="43"/>
      <c r="D485" s="38" t="str">
        <f t="shared" si="79"/>
        <v/>
      </c>
      <c r="E485" s="43"/>
      <c r="F485" s="38" t="str">
        <f t="shared" si="85"/>
        <v/>
      </c>
      <c r="G485" s="74"/>
      <c r="H485" s="38" t="str">
        <f t="shared" si="86"/>
        <v/>
      </c>
      <c r="I485" s="38" t="str">
        <f t="shared" si="87"/>
        <v/>
      </c>
      <c r="J485" s="73"/>
      <c r="K485" s="73"/>
      <c r="L485" s="73"/>
      <c r="M485" s="255"/>
      <c r="N485" t="str">
        <f>IF(C485="","",'OPĆI DIO'!$C$1)</f>
        <v/>
      </c>
      <c r="O485" t="str">
        <f t="shared" si="80"/>
        <v/>
      </c>
      <c r="P485" t="str">
        <f t="shared" si="81"/>
        <v/>
      </c>
      <c r="Q485" t="str">
        <f t="shared" si="82"/>
        <v/>
      </c>
      <c r="R485" t="str">
        <f t="shared" si="83"/>
        <v/>
      </c>
      <c r="S485" t="str">
        <f t="shared" si="84"/>
        <v/>
      </c>
    </row>
    <row r="486" spans="1:19">
      <c r="A486" s="38" t="str">
        <f>IF(C486="","",VLOOKUP('OPĆI DIO'!$C$1,'OPĆI DIO'!$N$4:$W$137,10,FALSE))</f>
        <v/>
      </c>
      <c r="B486" s="38" t="str">
        <f>IF(C486="","",VLOOKUP('OPĆI DIO'!$C$1,'OPĆI DIO'!$N$4:$W$137,9,FALSE))</f>
        <v/>
      </c>
      <c r="C486" s="43"/>
      <c r="D486" s="38" t="str">
        <f t="shared" si="79"/>
        <v/>
      </c>
      <c r="E486" s="43"/>
      <c r="F486" s="38" t="str">
        <f t="shared" si="85"/>
        <v/>
      </c>
      <c r="G486" s="74"/>
      <c r="H486" s="38" t="str">
        <f t="shared" si="86"/>
        <v/>
      </c>
      <c r="I486" s="38" t="str">
        <f t="shared" si="87"/>
        <v/>
      </c>
      <c r="J486" s="73"/>
      <c r="K486" s="73"/>
      <c r="L486" s="73"/>
      <c r="M486" s="255"/>
      <c r="N486" t="str">
        <f>IF(C486="","",'OPĆI DIO'!$C$1)</f>
        <v/>
      </c>
      <c r="O486" t="str">
        <f t="shared" si="80"/>
        <v/>
      </c>
      <c r="P486" t="str">
        <f t="shared" si="81"/>
        <v/>
      </c>
      <c r="Q486" t="str">
        <f t="shared" si="82"/>
        <v/>
      </c>
      <c r="R486" t="str">
        <f t="shared" si="83"/>
        <v/>
      </c>
      <c r="S486" t="str">
        <f t="shared" si="84"/>
        <v/>
      </c>
    </row>
    <row r="487" spans="1:19">
      <c r="A487" s="38" t="str">
        <f>IF(C487="","",VLOOKUP('OPĆI DIO'!$C$1,'OPĆI DIO'!$N$4:$W$137,10,FALSE))</f>
        <v/>
      </c>
      <c r="B487" s="38" t="str">
        <f>IF(C487="","",VLOOKUP('OPĆI DIO'!$C$1,'OPĆI DIO'!$N$4:$W$137,9,FALSE))</f>
        <v/>
      </c>
      <c r="C487" s="43"/>
      <c r="D487" s="38" t="str">
        <f t="shared" si="79"/>
        <v/>
      </c>
      <c r="E487" s="43"/>
      <c r="F487" s="38" t="str">
        <f t="shared" si="85"/>
        <v/>
      </c>
      <c r="G487" s="74"/>
      <c r="H487" s="38" t="str">
        <f t="shared" si="86"/>
        <v/>
      </c>
      <c r="I487" s="38" t="str">
        <f t="shared" si="87"/>
        <v/>
      </c>
      <c r="J487" s="73"/>
      <c r="K487" s="73"/>
      <c r="L487" s="73"/>
      <c r="M487" s="255"/>
      <c r="N487" t="str">
        <f>IF(C487="","",'OPĆI DIO'!$C$1)</f>
        <v/>
      </c>
      <c r="O487" t="str">
        <f t="shared" si="80"/>
        <v/>
      </c>
      <c r="P487" t="str">
        <f t="shared" si="81"/>
        <v/>
      </c>
      <c r="Q487" t="str">
        <f t="shared" si="82"/>
        <v/>
      </c>
      <c r="R487" t="str">
        <f t="shared" si="83"/>
        <v/>
      </c>
      <c r="S487" t="str">
        <f t="shared" si="84"/>
        <v/>
      </c>
    </row>
    <row r="488" spans="1:19">
      <c r="A488" s="38" t="str">
        <f>IF(C488="","",VLOOKUP('OPĆI DIO'!$C$1,'OPĆI DIO'!$N$4:$W$137,10,FALSE))</f>
        <v/>
      </c>
      <c r="B488" s="38" t="str">
        <f>IF(C488="","",VLOOKUP('OPĆI DIO'!$C$1,'OPĆI DIO'!$N$4:$W$137,9,FALSE))</f>
        <v/>
      </c>
      <c r="C488" s="43"/>
      <c r="D488" s="38" t="str">
        <f t="shared" si="79"/>
        <v/>
      </c>
      <c r="E488" s="43"/>
      <c r="F488" s="38" t="str">
        <f t="shared" si="85"/>
        <v/>
      </c>
      <c r="G488" s="74"/>
      <c r="H488" s="38" t="str">
        <f t="shared" si="86"/>
        <v/>
      </c>
      <c r="I488" s="38" t="str">
        <f t="shared" si="87"/>
        <v/>
      </c>
      <c r="J488" s="73"/>
      <c r="K488" s="73"/>
      <c r="L488" s="73"/>
      <c r="M488" s="255"/>
      <c r="N488" t="str">
        <f>IF(C488="","",'OPĆI DIO'!$C$1)</f>
        <v/>
      </c>
      <c r="O488" t="str">
        <f t="shared" si="80"/>
        <v/>
      </c>
      <c r="P488" t="str">
        <f t="shared" si="81"/>
        <v/>
      </c>
      <c r="Q488" t="str">
        <f t="shared" si="82"/>
        <v/>
      </c>
      <c r="R488" t="str">
        <f t="shared" si="83"/>
        <v/>
      </c>
      <c r="S488" t="str">
        <f t="shared" si="84"/>
        <v/>
      </c>
    </row>
    <row r="489" spans="1:19">
      <c r="A489" s="38" t="str">
        <f>IF(C489="","",VLOOKUP('OPĆI DIO'!$C$1,'OPĆI DIO'!$N$4:$W$137,10,FALSE))</f>
        <v/>
      </c>
      <c r="B489" s="38" t="str">
        <f>IF(C489="","",VLOOKUP('OPĆI DIO'!$C$1,'OPĆI DIO'!$N$4:$W$137,9,FALSE))</f>
        <v/>
      </c>
      <c r="C489" s="43"/>
      <c r="D489" s="38" t="str">
        <f t="shared" si="79"/>
        <v/>
      </c>
      <c r="E489" s="43"/>
      <c r="F489" s="38" t="str">
        <f t="shared" si="85"/>
        <v/>
      </c>
      <c r="G489" s="74"/>
      <c r="H489" s="38" t="str">
        <f t="shared" si="86"/>
        <v/>
      </c>
      <c r="I489" s="38" t="str">
        <f t="shared" si="87"/>
        <v/>
      </c>
      <c r="J489" s="73"/>
      <c r="K489" s="73"/>
      <c r="L489" s="73"/>
      <c r="M489" s="255"/>
      <c r="N489" t="str">
        <f>IF(C489="","",'OPĆI DIO'!$C$1)</f>
        <v/>
      </c>
      <c r="O489" t="str">
        <f t="shared" si="80"/>
        <v/>
      </c>
      <c r="P489" t="str">
        <f t="shared" si="81"/>
        <v/>
      </c>
      <c r="Q489" t="str">
        <f t="shared" si="82"/>
        <v/>
      </c>
      <c r="R489" t="str">
        <f t="shared" si="83"/>
        <v/>
      </c>
      <c r="S489" t="str">
        <f t="shared" si="84"/>
        <v/>
      </c>
    </row>
    <row r="490" spans="1:19">
      <c r="A490" s="38" t="str">
        <f>IF(C490="","",VLOOKUP('OPĆI DIO'!$C$1,'OPĆI DIO'!$N$4:$W$137,10,FALSE))</f>
        <v/>
      </c>
      <c r="B490" s="38" t="str">
        <f>IF(C490="","",VLOOKUP('OPĆI DIO'!$C$1,'OPĆI DIO'!$N$4:$W$137,9,FALSE))</f>
        <v/>
      </c>
      <c r="C490" s="43"/>
      <c r="D490" s="38" t="str">
        <f t="shared" si="79"/>
        <v/>
      </c>
      <c r="E490" s="43"/>
      <c r="F490" s="38" t="str">
        <f t="shared" si="85"/>
        <v/>
      </c>
      <c r="G490" s="74"/>
      <c r="H490" s="38" t="str">
        <f t="shared" si="86"/>
        <v/>
      </c>
      <c r="I490" s="38" t="str">
        <f t="shared" si="87"/>
        <v/>
      </c>
      <c r="J490" s="73"/>
      <c r="K490" s="73"/>
      <c r="L490" s="73"/>
      <c r="M490" s="255"/>
      <c r="N490" t="str">
        <f>IF(C490="","",'OPĆI DIO'!$C$1)</f>
        <v/>
      </c>
      <c r="O490" t="str">
        <f t="shared" si="80"/>
        <v/>
      </c>
      <c r="P490" t="str">
        <f t="shared" si="81"/>
        <v/>
      </c>
      <c r="Q490" t="str">
        <f t="shared" si="82"/>
        <v/>
      </c>
      <c r="R490" t="str">
        <f t="shared" si="83"/>
        <v/>
      </c>
      <c r="S490" t="str">
        <f t="shared" si="84"/>
        <v/>
      </c>
    </row>
    <row r="491" spans="1:19">
      <c r="A491" s="38" t="str">
        <f>IF(C491="","",VLOOKUP('OPĆI DIO'!$C$1,'OPĆI DIO'!$N$4:$W$137,10,FALSE))</f>
        <v/>
      </c>
      <c r="B491" s="38" t="str">
        <f>IF(C491="","",VLOOKUP('OPĆI DIO'!$C$1,'OPĆI DIO'!$N$4:$W$137,9,FALSE))</f>
        <v/>
      </c>
      <c r="C491" s="43"/>
      <c r="D491" s="38" t="str">
        <f t="shared" si="79"/>
        <v/>
      </c>
      <c r="E491" s="43"/>
      <c r="F491" s="38" t="str">
        <f t="shared" si="85"/>
        <v/>
      </c>
      <c r="G491" s="74"/>
      <c r="H491" s="38" t="str">
        <f t="shared" si="86"/>
        <v/>
      </c>
      <c r="I491" s="38" t="str">
        <f t="shared" si="87"/>
        <v/>
      </c>
      <c r="J491" s="73"/>
      <c r="K491" s="73"/>
      <c r="L491" s="73"/>
      <c r="M491" s="255"/>
      <c r="N491" t="str">
        <f>IF(C491="","",'OPĆI DIO'!$C$1)</f>
        <v/>
      </c>
      <c r="O491" t="str">
        <f t="shared" si="80"/>
        <v/>
      </c>
      <c r="P491" t="str">
        <f t="shared" si="81"/>
        <v/>
      </c>
      <c r="Q491" t="str">
        <f t="shared" si="82"/>
        <v/>
      </c>
      <c r="R491" t="str">
        <f t="shared" si="83"/>
        <v/>
      </c>
      <c r="S491" t="str">
        <f t="shared" si="84"/>
        <v/>
      </c>
    </row>
    <row r="492" spans="1:19">
      <c r="A492" s="38" t="str">
        <f>IF(C492="","",VLOOKUP('OPĆI DIO'!$C$1,'OPĆI DIO'!$N$4:$W$137,10,FALSE))</f>
        <v/>
      </c>
      <c r="B492" s="38" t="str">
        <f>IF(C492="","",VLOOKUP('OPĆI DIO'!$C$1,'OPĆI DIO'!$N$4:$W$137,9,FALSE))</f>
        <v/>
      </c>
      <c r="C492" s="43"/>
      <c r="D492" s="38" t="str">
        <f t="shared" si="79"/>
        <v/>
      </c>
      <c r="E492" s="43"/>
      <c r="F492" s="38" t="str">
        <f t="shared" si="85"/>
        <v/>
      </c>
      <c r="G492" s="74"/>
      <c r="H492" s="38" t="str">
        <f t="shared" si="86"/>
        <v/>
      </c>
      <c r="I492" s="38" t="str">
        <f t="shared" si="87"/>
        <v/>
      </c>
      <c r="J492" s="73"/>
      <c r="K492" s="73"/>
      <c r="L492" s="73"/>
      <c r="M492" s="255"/>
      <c r="N492" t="str">
        <f>IF(C492="","",'OPĆI DIO'!$C$1)</f>
        <v/>
      </c>
      <c r="O492" t="str">
        <f t="shared" si="80"/>
        <v/>
      </c>
      <c r="P492" t="str">
        <f t="shared" si="81"/>
        <v/>
      </c>
      <c r="Q492" t="str">
        <f t="shared" si="82"/>
        <v/>
      </c>
      <c r="R492" t="str">
        <f t="shared" si="83"/>
        <v/>
      </c>
      <c r="S492" t="str">
        <f t="shared" si="84"/>
        <v/>
      </c>
    </row>
    <row r="493" spans="1:19">
      <c r="A493" s="38" t="str">
        <f>IF(C493="","",VLOOKUP('OPĆI DIO'!$C$1,'OPĆI DIO'!$N$4:$W$137,10,FALSE))</f>
        <v/>
      </c>
      <c r="B493" s="38" t="str">
        <f>IF(C493="","",VLOOKUP('OPĆI DIO'!$C$1,'OPĆI DIO'!$N$4:$W$137,9,FALSE))</f>
        <v/>
      </c>
      <c r="C493" s="43"/>
      <c r="D493" s="38" t="str">
        <f t="shared" si="79"/>
        <v/>
      </c>
      <c r="E493" s="43"/>
      <c r="F493" s="38" t="str">
        <f t="shared" si="85"/>
        <v/>
      </c>
      <c r="G493" s="74"/>
      <c r="H493" s="38" t="str">
        <f t="shared" si="86"/>
        <v/>
      </c>
      <c r="I493" s="38" t="str">
        <f t="shared" si="87"/>
        <v/>
      </c>
      <c r="J493" s="73"/>
      <c r="K493" s="73"/>
      <c r="L493" s="73"/>
      <c r="M493" s="255"/>
      <c r="N493" t="str">
        <f>IF(C493="","",'OPĆI DIO'!$C$1)</f>
        <v/>
      </c>
      <c r="O493" t="str">
        <f t="shared" si="80"/>
        <v/>
      </c>
      <c r="P493" t="str">
        <f t="shared" si="81"/>
        <v/>
      </c>
      <c r="Q493" t="str">
        <f t="shared" si="82"/>
        <v/>
      </c>
      <c r="R493" t="str">
        <f t="shared" si="83"/>
        <v/>
      </c>
      <c r="S493" t="str">
        <f t="shared" si="84"/>
        <v/>
      </c>
    </row>
    <row r="494" spans="1:19">
      <c r="A494" s="38" t="str">
        <f>IF(C494="","",VLOOKUP('OPĆI DIO'!$C$1,'OPĆI DIO'!$N$4:$W$137,10,FALSE))</f>
        <v/>
      </c>
      <c r="B494" s="38" t="str">
        <f>IF(C494="","",VLOOKUP('OPĆI DIO'!$C$1,'OPĆI DIO'!$N$4:$W$137,9,FALSE))</f>
        <v/>
      </c>
      <c r="C494" s="43"/>
      <c r="D494" s="38" t="str">
        <f t="shared" si="79"/>
        <v/>
      </c>
      <c r="E494" s="43"/>
      <c r="F494" s="38" t="str">
        <f t="shared" si="85"/>
        <v/>
      </c>
      <c r="G494" s="74"/>
      <c r="H494" s="38" t="str">
        <f t="shared" si="86"/>
        <v/>
      </c>
      <c r="I494" s="38" t="str">
        <f t="shared" si="87"/>
        <v/>
      </c>
      <c r="J494" s="73"/>
      <c r="K494" s="73"/>
      <c r="L494" s="73"/>
      <c r="M494" s="255"/>
      <c r="N494" t="str">
        <f>IF(C494="","",'OPĆI DIO'!$C$1)</f>
        <v/>
      </c>
      <c r="O494" t="str">
        <f t="shared" si="80"/>
        <v/>
      </c>
      <c r="P494" t="str">
        <f t="shared" si="81"/>
        <v/>
      </c>
      <c r="Q494" t="str">
        <f t="shared" si="82"/>
        <v/>
      </c>
      <c r="R494" t="str">
        <f t="shared" si="83"/>
        <v/>
      </c>
      <c r="S494" t="str">
        <f t="shared" si="84"/>
        <v/>
      </c>
    </row>
    <row r="495" spans="1:19">
      <c r="A495" s="38" t="str">
        <f>IF(C495="","",VLOOKUP('OPĆI DIO'!$C$1,'OPĆI DIO'!$N$4:$W$137,10,FALSE))</f>
        <v/>
      </c>
      <c r="B495" s="38" t="str">
        <f>IF(C495="","",VLOOKUP('OPĆI DIO'!$C$1,'OPĆI DIO'!$N$4:$W$137,9,FALSE))</f>
        <v/>
      </c>
      <c r="C495" s="43"/>
      <c r="D495" s="38" t="str">
        <f t="shared" si="79"/>
        <v/>
      </c>
      <c r="E495" s="43"/>
      <c r="F495" s="38" t="str">
        <f t="shared" si="85"/>
        <v/>
      </c>
      <c r="G495" s="74"/>
      <c r="H495" s="38" t="str">
        <f t="shared" si="86"/>
        <v/>
      </c>
      <c r="I495" s="38" t="str">
        <f t="shared" si="87"/>
        <v/>
      </c>
      <c r="J495" s="73"/>
      <c r="K495" s="73"/>
      <c r="L495" s="73"/>
      <c r="M495" s="255"/>
      <c r="N495" t="str">
        <f>IF(C495="","",'OPĆI DIO'!$C$1)</f>
        <v/>
      </c>
      <c r="O495" t="str">
        <f t="shared" si="80"/>
        <v/>
      </c>
      <c r="P495" t="str">
        <f t="shared" si="81"/>
        <v/>
      </c>
      <c r="Q495" t="str">
        <f t="shared" si="82"/>
        <v/>
      </c>
      <c r="R495" t="str">
        <f t="shared" si="83"/>
        <v/>
      </c>
      <c r="S495" t="str">
        <f t="shared" si="84"/>
        <v/>
      </c>
    </row>
    <row r="496" spans="1:19">
      <c r="A496" s="38" t="str">
        <f>IF(C496="","",VLOOKUP('OPĆI DIO'!$C$1,'OPĆI DIO'!$N$4:$W$137,10,FALSE))</f>
        <v/>
      </c>
      <c r="B496" s="38" t="str">
        <f>IF(C496="","",VLOOKUP('OPĆI DIO'!$C$1,'OPĆI DIO'!$N$4:$W$137,9,FALSE))</f>
        <v/>
      </c>
      <c r="C496" s="43"/>
      <c r="D496" s="38" t="str">
        <f t="shared" si="79"/>
        <v/>
      </c>
      <c r="E496" s="43"/>
      <c r="F496" s="38" t="str">
        <f t="shared" si="85"/>
        <v/>
      </c>
      <c r="G496" s="74"/>
      <c r="H496" s="38" t="str">
        <f t="shared" si="86"/>
        <v/>
      </c>
      <c r="I496" s="38" t="str">
        <f t="shared" si="87"/>
        <v/>
      </c>
      <c r="J496" s="73"/>
      <c r="K496" s="73"/>
      <c r="L496" s="73"/>
      <c r="M496" s="255"/>
      <c r="N496" t="str">
        <f>IF(C496="","",'OPĆI DIO'!$C$1)</f>
        <v/>
      </c>
      <c r="O496" t="str">
        <f t="shared" si="80"/>
        <v/>
      </c>
      <c r="P496" t="str">
        <f t="shared" si="81"/>
        <v/>
      </c>
      <c r="Q496" t="str">
        <f t="shared" si="82"/>
        <v/>
      </c>
      <c r="R496" t="str">
        <f t="shared" si="83"/>
        <v/>
      </c>
      <c r="S496" t="str">
        <f t="shared" si="84"/>
        <v/>
      </c>
    </row>
    <row r="497" spans="1:19">
      <c r="A497" s="38" t="str">
        <f>IF(C497="","",VLOOKUP('OPĆI DIO'!$C$1,'OPĆI DIO'!$N$4:$W$137,10,FALSE))</f>
        <v/>
      </c>
      <c r="B497" s="38" t="str">
        <f>IF(C497="","",VLOOKUP('OPĆI DIO'!$C$1,'OPĆI DIO'!$N$4:$W$137,9,FALSE))</f>
        <v/>
      </c>
      <c r="C497" s="43"/>
      <c r="D497" s="38" t="str">
        <f t="shared" si="79"/>
        <v/>
      </c>
      <c r="E497" s="43"/>
      <c r="F497" s="38" t="str">
        <f t="shared" si="85"/>
        <v/>
      </c>
      <c r="G497" s="74"/>
      <c r="H497" s="38" t="str">
        <f t="shared" si="86"/>
        <v/>
      </c>
      <c r="I497" s="38" t="str">
        <f t="shared" si="87"/>
        <v/>
      </c>
      <c r="J497" s="73"/>
      <c r="K497" s="73"/>
      <c r="L497" s="73"/>
      <c r="M497" s="255"/>
      <c r="N497" t="str">
        <f>IF(C497="","",'OPĆI DIO'!$C$1)</f>
        <v/>
      </c>
      <c r="O497" t="str">
        <f t="shared" si="80"/>
        <v/>
      </c>
      <c r="P497" t="str">
        <f t="shared" si="81"/>
        <v/>
      </c>
      <c r="Q497" t="str">
        <f t="shared" si="82"/>
        <v/>
      </c>
      <c r="R497" t="str">
        <f t="shared" si="83"/>
        <v/>
      </c>
      <c r="S497" t="str">
        <f t="shared" si="84"/>
        <v/>
      </c>
    </row>
    <row r="498" spans="1:19">
      <c r="A498" s="38" t="str">
        <f>IF(C498="","",VLOOKUP('OPĆI DIO'!$C$1,'OPĆI DIO'!$N$4:$W$137,10,FALSE))</f>
        <v/>
      </c>
      <c r="B498" s="38" t="str">
        <f>IF(C498="","",VLOOKUP('OPĆI DIO'!$C$1,'OPĆI DIO'!$N$4:$W$137,9,FALSE))</f>
        <v/>
      </c>
      <c r="C498" s="43"/>
      <c r="D498" s="38" t="str">
        <f t="shared" si="79"/>
        <v/>
      </c>
      <c r="E498" s="43"/>
      <c r="F498" s="38" t="str">
        <f t="shared" si="85"/>
        <v/>
      </c>
      <c r="G498" s="74"/>
      <c r="H498" s="38" t="str">
        <f t="shared" si="86"/>
        <v/>
      </c>
      <c r="I498" s="38" t="str">
        <f t="shared" si="87"/>
        <v/>
      </c>
      <c r="J498" s="73"/>
      <c r="K498" s="73"/>
      <c r="L498" s="73"/>
      <c r="M498" s="255"/>
      <c r="N498" t="str">
        <f>IF(C498="","",'OPĆI DIO'!$C$1)</f>
        <v/>
      </c>
      <c r="O498" t="str">
        <f t="shared" si="80"/>
        <v/>
      </c>
      <c r="P498" t="str">
        <f t="shared" si="81"/>
        <v/>
      </c>
      <c r="Q498" t="str">
        <f t="shared" si="82"/>
        <v/>
      </c>
      <c r="R498" t="str">
        <f t="shared" si="83"/>
        <v/>
      </c>
      <c r="S498" t="str">
        <f t="shared" si="84"/>
        <v/>
      </c>
    </row>
    <row r="499" spans="1:19">
      <c r="A499" s="38" t="str">
        <f>IF(C499="","",VLOOKUP('OPĆI DIO'!$C$1,'OPĆI DIO'!$N$4:$W$137,10,FALSE))</f>
        <v/>
      </c>
      <c r="B499" s="38" t="str">
        <f>IF(C499="","",VLOOKUP('OPĆI DIO'!$C$1,'OPĆI DIO'!$N$4:$W$137,9,FALSE))</f>
        <v/>
      </c>
      <c r="C499" s="43"/>
      <c r="D499" s="38" t="str">
        <f t="shared" si="79"/>
        <v/>
      </c>
      <c r="E499" s="43"/>
      <c r="F499" s="38" t="str">
        <f t="shared" si="85"/>
        <v/>
      </c>
      <c r="G499" s="74"/>
      <c r="H499" s="38" t="str">
        <f t="shared" si="86"/>
        <v/>
      </c>
      <c r="I499" s="38" t="str">
        <f t="shared" si="87"/>
        <v/>
      </c>
      <c r="J499" s="73"/>
      <c r="K499" s="73"/>
      <c r="L499" s="73"/>
      <c r="M499" s="255"/>
      <c r="N499" t="str">
        <f>IF(C499="","",'OPĆI DIO'!$C$1)</f>
        <v/>
      </c>
      <c r="O499" t="str">
        <f t="shared" si="80"/>
        <v/>
      </c>
      <c r="P499" t="str">
        <f t="shared" si="81"/>
        <v/>
      </c>
      <c r="Q499" t="str">
        <f t="shared" si="82"/>
        <v/>
      </c>
      <c r="R499" t="str">
        <f t="shared" si="83"/>
        <v/>
      </c>
      <c r="S499" t="str">
        <f t="shared" si="84"/>
        <v/>
      </c>
    </row>
    <row r="500" spans="1:19">
      <c r="A500" s="38" t="str">
        <f>IF(C500="","",VLOOKUP('OPĆI DIO'!$C$1,'OPĆI DIO'!$N$4:$W$137,10,FALSE))</f>
        <v/>
      </c>
      <c r="B500" s="38" t="str">
        <f>IF(C500="","",VLOOKUP('OPĆI DIO'!$C$1,'OPĆI DIO'!$N$4:$W$137,9,FALSE))</f>
        <v/>
      </c>
      <c r="C500" s="43"/>
      <c r="D500" s="38" t="str">
        <f t="shared" si="79"/>
        <v/>
      </c>
      <c r="E500" s="43"/>
      <c r="F500" s="38" t="str">
        <f t="shared" si="85"/>
        <v/>
      </c>
      <c r="G500" s="74"/>
      <c r="H500" s="38" t="str">
        <f t="shared" si="86"/>
        <v/>
      </c>
      <c r="I500" s="38" t="str">
        <f t="shared" si="87"/>
        <v/>
      </c>
      <c r="J500" s="73"/>
      <c r="K500" s="73"/>
      <c r="L500" s="73"/>
      <c r="M500" s="255"/>
      <c r="N500" t="str">
        <f>IF(C500="","",'OPĆI DIO'!$C$1)</f>
        <v/>
      </c>
      <c r="O500" t="str">
        <f t="shared" si="80"/>
        <v/>
      </c>
      <c r="P500" t="str">
        <f t="shared" si="81"/>
        <v/>
      </c>
      <c r="Q500" t="str">
        <f t="shared" si="82"/>
        <v/>
      </c>
      <c r="R500" t="str">
        <f t="shared" si="83"/>
        <v/>
      </c>
      <c r="S500" t="str">
        <f t="shared" si="84"/>
        <v/>
      </c>
    </row>
    <row r="501" spans="1:19">
      <c r="A501" s="38" t="str">
        <f>IF(C501="","",VLOOKUP('OPĆI DIO'!$C$1,'OPĆI DIO'!$N$4:$W$137,10,FALSE))</f>
        <v/>
      </c>
      <c r="B501" s="38" t="str">
        <f>IF(C501="","",VLOOKUP('OPĆI DIO'!$C$1,'OPĆI DIO'!$N$4:$W$137,9,FALSE))</f>
        <v/>
      </c>
      <c r="C501" s="43"/>
      <c r="D501" s="38" t="str">
        <f t="shared" si="79"/>
        <v/>
      </c>
      <c r="E501" s="43"/>
      <c r="F501" s="38" t="str">
        <f t="shared" si="85"/>
        <v/>
      </c>
      <c r="G501" s="74"/>
      <c r="H501" s="38" t="str">
        <f t="shared" si="86"/>
        <v/>
      </c>
      <c r="I501" s="38" t="str">
        <f t="shared" si="87"/>
        <v/>
      </c>
      <c r="J501" s="73"/>
      <c r="K501" s="73"/>
      <c r="L501" s="73"/>
      <c r="M501" s="255"/>
      <c r="N501" t="str">
        <f>IF(C501="","",'OPĆI DIO'!$C$1)</f>
        <v/>
      </c>
      <c r="O501" t="str">
        <f t="shared" si="80"/>
        <v/>
      </c>
      <c r="P501" t="str">
        <f t="shared" si="81"/>
        <v/>
      </c>
      <c r="Q501" t="str">
        <f t="shared" si="82"/>
        <v/>
      </c>
      <c r="R501" t="str">
        <f t="shared" si="83"/>
        <v/>
      </c>
      <c r="S501" t="str">
        <f t="shared" si="84"/>
        <v/>
      </c>
    </row>
    <row r="502" spans="1:19">
      <c r="A502" s="38" t="str">
        <f>IF(C502="","",VLOOKUP('OPĆI DIO'!$C$1,'OPĆI DIO'!$N$4:$W$137,10,FALSE))</f>
        <v/>
      </c>
      <c r="B502" s="38" t="str">
        <f>IF(C502="","",VLOOKUP('OPĆI DIO'!$C$1,'OPĆI DIO'!$N$4:$W$137,9,FALSE))</f>
        <v/>
      </c>
      <c r="C502" s="43"/>
      <c r="D502" s="38" t="str">
        <f t="shared" si="79"/>
        <v/>
      </c>
      <c r="E502" s="43"/>
      <c r="F502" s="38" t="str">
        <f t="shared" si="85"/>
        <v/>
      </c>
      <c r="G502" s="74"/>
      <c r="H502" s="38" t="str">
        <f t="shared" si="86"/>
        <v/>
      </c>
      <c r="I502" s="38" t="str">
        <f t="shared" si="87"/>
        <v/>
      </c>
      <c r="J502" s="73"/>
      <c r="K502" s="73"/>
      <c r="L502" s="73"/>
      <c r="M502" s="255"/>
      <c r="N502" t="str">
        <f>IF(C502="","",'OPĆI DIO'!$C$1)</f>
        <v/>
      </c>
      <c r="O502" t="str">
        <f t="shared" si="80"/>
        <v/>
      </c>
      <c r="P502" t="str">
        <f t="shared" si="81"/>
        <v/>
      </c>
      <c r="Q502" t="str">
        <f t="shared" si="82"/>
        <v/>
      </c>
      <c r="R502" t="str">
        <f t="shared" si="83"/>
        <v/>
      </c>
      <c r="S502" t="str">
        <f t="shared" si="84"/>
        <v/>
      </c>
    </row>
    <row r="503" spans="1:19">
      <c r="A503" s="38" t="str">
        <f>IF(C503="","",VLOOKUP('OPĆI DIO'!$C$1,'OPĆI DIO'!$N$4:$W$137,10,FALSE))</f>
        <v/>
      </c>
      <c r="B503" s="38" t="str">
        <f>IF(C503="","",VLOOKUP('OPĆI DIO'!$C$1,'OPĆI DIO'!$N$4:$W$137,9,FALSE))</f>
        <v/>
      </c>
      <c r="C503" s="43"/>
      <c r="D503" s="38" t="str">
        <f t="shared" si="79"/>
        <v/>
      </c>
      <c r="E503" s="43"/>
      <c r="F503" s="38" t="str">
        <f t="shared" si="85"/>
        <v/>
      </c>
      <c r="G503" s="74"/>
      <c r="H503" s="38" t="str">
        <f t="shared" si="86"/>
        <v/>
      </c>
      <c r="I503" s="38" t="str">
        <f t="shared" si="87"/>
        <v/>
      </c>
      <c r="J503" s="73"/>
      <c r="K503" s="73"/>
      <c r="L503" s="73"/>
      <c r="M503" s="255"/>
      <c r="N503" t="str">
        <f>IF(C503="","",'OPĆI DIO'!$C$1)</f>
        <v/>
      </c>
      <c r="O503" t="str">
        <f t="shared" si="80"/>
        <v/>
      </c>
      <c r="P503" t="str">
        <f t="shared" si="81"/>
        <v/>
      </c>
      <c r="Q503" t="str">
        <f t="shared" si="82"/>
        <v/>
      </c>
      <c r="R503" t="str">
        <f t="shared" si="83"/>
        <v/>
      </c>
      <c r="S503" t="str">
        <f t="shared" si="84"/>
        <v/>
      </c>
    </row>
    <row r="504" spans="1:19"/>
    <row r="505" spans="1:19"/>
    <row r="506" spans="1:19"/>
    <row r="507" spans="1:19"/>
    <row r="508" spans="1:19"/>
  </sheetData>
  <autoFilter ref="A2:S503" xr:uid="{00000000-0009-0000-0000-000002000000}"/>
  <sortState xmlns:xlrd2="http://schemas.microsoft.com/office/spreadsheetml/2017/richdata2" ref="AC9:AD72">
    <sortCondition ref="AC6"/>
  </sortState>
  <mergeCells count="1">
    <mergeCell ref="A1:D1"/>
  </mergeCells>
  <phoneticPr fontId="105" type="noConversion"/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3">
    <cfRule type="expression" dxfId="1" priority="5">
      <formula>IF(OR(E3=3691,E3=3692,E3=3693,E3=3694),1,0)</formula>
    </cfRule>
  </conditionalFormatting>
  <dataValidations xWindow="734" yWindow="776" count="4">
    <dataValidation type="whole" allowBlank="1" showInputMessage="1" showErrorMessage="1" errorTitle="GREŠKA" error="U ovo polje je dozvoljen unos samo brojčanih vrijednosti (bez decimala!)" sqref="J3:L503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4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4" xr:uid="{00000000-0002-0000-0200-000002000000}">
      <formula1>$AC$6:$AC$355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3" xr:uid="{00000000-0002-0000-0200-000003000000}">
      <formula1>$W$5:$W$131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34" yWindow="776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18" activePane="bottomLeft" state="frozen"/>
      <selection pane="bottomLeft" activeCell="H18" sqref="H18"/>
    </sheetView>
  </sheetViews>
  <sheetFormatPr defaultColWidth="0" defaultRowHeight="1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58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303" t="s">
        <v>649</v>
      </c>
      <c r="B1" s="303"/>
      <c r="C1" s="77" t="str">
        <f>IF(OR('OPĆI DIO'!C1="odaberite -",'OPĆI DIO'!C1=""),"Molimo odaberite proračunskog korisnika na radnom listu Opći podaci!","")</f>
        <v/>
      </c>
      <c r="J1" s="111" t="s">
        <v>2943</v>
      </c>
      <c r="P1" s="256"/>
    </row>
    <row r="2" spans="1:34" ht="60">
      <c r="A2" s="40" t="s">
        <v>644</v>
      </c>
      <c r="B2" s="36" t="s">
        <v>39</v>
      </c>
      <c r="C2" s="40" t="s">
        <v>642</v>
      </c>
      <c r="D2" s="36" t="s">
        <v>643</v>
      </c>
      <c r="E2" s="40" t="s">
        <v>650</v>
      </c>
      <c r="F2" s="36" t="s">
        <v>41</v>
      </c>
      <c r="G2" s="124" t="s">
        <v>2886</v>
      </c>
      <c r="H2" s="79" t="s">
        <v>3632</v>
      </c>
      <c r="I2" s="79" t="s">
        <v>3633</v>
      </c>
      <c r="J2" s="79" t="s">
        <v>3634</v>
      </c>
      <c r="K2" s="84" t="s">
        <v>651</v>
      </c>
      <c r="L2" s="84" t="s">
        <v>652</v>
      </c>
      <c r="M2" s="84" t="s">
        <v>653</v>
      </c>
      <c r="N2" s="84" t="s">
        <v>654</v>
      </c>
      <c r="O2" s="84" t="s">
        <v>655</v>
      </c>
      <c r="P2" s="120" t="s">
        <v>2861</v>
      </c>
      <c r="Q2" s="120" t="s">
        <v>3614</v>
      </c>
      <c r="R2" s="37" t="s">
        <v>622</v>
      </c>
      <c r="S2" s="37" t="s">
        <v>623</v>
      </c>
      <c r="T2" s="113" t="s">
        <v>3617</v>
      </c>
      <c r="U2" s="37" t="s">
        <v>3616</v>
      </c>
      <c r="V2" s="37"/>
    </row>
    <row r="3" spans="1:34">
      <c r="A3" s="209">
        <v>581</v>
      </c>
      <c r="B3" s="38" t="str">
        <f>IFERROR(VLOOKUP(A3,$V$6:$W$23,2,FALSE),"")</f>
        <v>Mehanizam za oporavak i otpornost</v>
      </c>
      <c r="C3" s="83">
        <v>3111</v>
      </c>
      <c r="D3" s="38" t="str">
        <f>IFERROR(VLOOKUP(C3,$Y$5:$AA$129,2,FALSE),"")</f>
        <v>Plaće za redovan rad</v>
      </c>
      <c r="E3" s="74" t="s">
        <v>682</v>
      </c>
      <c r="F3" s="38" t="str">
        <f>IFERROR(VLOOKUP(E3,$AE$6:$AF$1763,2,FALSE),"")</f>
        <v>NOVI PODPROJEKT</v>
      </c>
      <c r="G3" s="38" t="str">
        <f>IFERROR(VLOOKUP(E3,$AE$6:$AH$1763,4,FALSE),"")</f>
        <v>NOVI PODPROJEKT</v>
      </c>
      <c r="H3" s="73">
        <v>10500</v>
      </c>
      <c r="I3" s="73"/>
      <c r="J3" s="73"/>
      <c r="K3" s="83" t="s">
        <v>6557</v>
      </c>
      <c r="L3" s="82" t="s">
        <v>6559</v>
      </c>
      <c r="M3" s="82">
        <v>45735</v>
      </c>
      <c r="N3" s="131" t="s">
        <v>6560</v>
      </c>
      <c r="O3" s="131" t="s">
        <v>6558</v>
      </c>
      <c r="P3" s="42"/>
      <c r="Q3" t="str">
        <f>IF(C3="","",'OPĆI DIO'!$C$1)</f>
        <v>1837 SVEUČILIŠTE U ZAGREBU - GRAĐEVINSKI FAKULTET</v>
      </c>
      <c r="R3" t="str">
        <f>LEFT(C3,3)</f>
        <v>311</v>
      </c>
      <c r="S3" t="str">
        <f>LEFT(C3,2)</f>
        <v>31</v>
      </c>
      <c r="T3" t="str">
        <f>IF(U3="5",0,MID(G3,2,2))</f>
        <v>OV</v>
      </c>
      <c r="U3" t="str">
        <f>LEFT(C3,1)</f>
        <v>3</v>
      </c>
    </row>
    <row r="4" spans="1:34">
      <c r="A4" s="209">
        <v>581</v>
      </c>
      <c r="B4" s="38" t="str">
        <f t="shared" ref="B4:B67" si="0">IFERROR(VLOOKUP(A4,$V$6:$W$23,2,FALSE),"")</f>
        <v>Mehanizam za oporavak i otpornost</v>
      </c>
      <c r="C4" s="83">
        <v>3132</v>
      </c>
      <c r="D4" s="38" t="str">
        <f t="shared" ref="D4:D67" si="1">IFERROR(VLOOKUP(C4,$Y$5:$AA$129,2,FALSE),"")</f>
        <v>Doprinosi za obvezno zdravstveno osiguranje</v>
      </c>
      <c r="E4" s="74"/>
      <c r="F4" s="38" t="str">
        <f t="shared" ref="F4:F67" si="2">IFERROR(VLOOKUP(E4,$AE$6:$AF$1763,2,FALSE),"")</f>
        <v/>
      </c>
      <c r="G4" s="38" t="str">
        <f t="shared" ref="G4:G67" si="3">IFERROR(VLOOKUP(E4,$AE$6:$AH$1763,4,FALSE),"")</f>
        <v/>
      </c>
      <c r="H4" s="73">
        <v>1800</v>
      </c>
      <c r="I4" s="73"/>
      <c r="J4" s="73"/>
      <c r="K4" s="83"/>
      <c r="L4" s="82"/>
      <c r="M4" s="82"/>
      <c r="N4" s="131"/>
      <c r="O4" s="131"/>
      <c r="P4" s="42"/>
      <c r="Q4" t="str">
        <f>IF(C4="","",'OPĆI DIO'!$C$1)</f>
        <v>1837 SVEUČILIŠTE U ZAGREBU - GRAĐEVINSKI FAKULTET</v>
      </c>
      <c r="R4" t="str">
        <f t="shared" ref="R4:R67" si="4">LEFT(C4,3)</f>
        <v>313</v>
      </c>
      <c r="S4" t="str">
        <f t="shared" ref="S4:S67" si="5">LEFT(C4,2)</f>
        <v>31</v>
      </c>
      <c r="T4" t="str">
        <f t="shared" ref="T4:T67" si="6">IF(U4="5",0,MID(G4,2,2))</f>
        <v/>
      </c>
      <c r="U4" t="str">
        <f t="shared" ref="U4:U67" si="7">LEFT(C4,1)</f>
        <v>3</v>
      </c>
      <c r="Y4" s="39"/>
      <c r="Z4" s="39"/>
    </row>
    <row r="5" spans="1:34">
      <c r="A5" s="209">
        <v>581</v>
      </c>
      <c r="B5" s="38" t="str">
        <f t="shared" si="0"/>
        <v>Mehanizam za oporavak i otpornost</v>
      </c>
      <c r="C5" s="83">
        <v>3237</v>
      </c>
      <c r="D5" s="38" t="str">
        <f t="shared" si="1"/>
        <v>Intelektualne i osobne usluge</v>
      </c>
      <c r="E5" s="74"/>
      <c r="F5" s="38" t="str">
        <f t="shared" si="2"/>
        <v/>
      </c>
      <c r="G5" s="38" t="str">
        <f t="shared" si="3"/>
        <v/>
      </c>
      <c r="H5" s="73">
        <v>3800</v>
      </c>
      <c r="I5" s="73"/>
      <c r="J5" s="73"/>
      <c r="K5" s="83"/>
      <c r="L5" s="82"/>
      <c r="M5" s="82"/>
      <c r="N5" s="131"/>
      <c r="O5" s="131"/>
      <c r="P5" s="42"/>
      <c r="Q5" t="str">
        <f>IF(C5="","",'OPĆI DIO'!$C$1)</f>
        <v>1837 SVEUČILIŠTE U ZAGREBU - GRAĐEVINSKI FAKULTET</v>
      </c>
      <c r="R5" t="str">
        <f t="shared" si="4"/>
        <v>323</v>
      </c>
      <c r="S5" t="str">
        <f t="shared" si="5"/>
        <v>32</v>
      </c>
      <c r="T5" t="str">
        <f t="shared" si="6"/>
        <v/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09">
        <v>581</v>
      </c>
      <c r="B6" s="38" t="str">
        <f t="shared" si="0"/>
        <v>Mehanizam za oporavak i otpornost</v>
      </c>
      <c r="C6" s="83">
        <v>3111</v>
      </c>
      <c r="D6" s="38" t="str">
        <f t="shared" si="1"/>
        <v>Plaće za redovan rad</v>
      </c>
      <c r="E6" s="74" t="s">
        <v>682</v>
      </c>
      <c r="F6" s="38" t="str">
        <f t="shared" si="2"/>
        <v>NOVI PODPROJEKT</v>
      </c>
      <c r="G6" s="38" t="str">
        <f t="shared" si="3"/>
        <v>NOVI PODPROJEKT</v>
      </c>
      <c r="H6" s="73">
        <v>73773</v>
      </c>
      <c r="I6" s="73">
        <v>36886</v>
      </c>
      <c r="J6" s="73"/>
      <c r="K6" s="83" t="s">
        <v>6561</v>
      </c>
      <c r="L6" s="82" t="s">
        <v>6562</v>
      </c>
      <c r="M6" s="82" t="s">
        <v>6563</v>
      </c>
      <c r="N6" s="131"/>
      <c r="O6" s="131" t="s">
        <v>6564</v>
      </c>
      <c r="P6" s="42"/>
      <c r="Q6" t="str">
        <f>IF(C6="","",'OPĆI DIO'!$C$1)</f>
        <v>1837 SVEUČILIŠTE U ZAGREBU - GRAĐEVINSKI FAKULTET</v>
      </c>
      <c r="R6" t="str">
        <f t="shared" si="4"/>
        <v>311</v>
      </c>
      <c r="S6" t="str">
        <f t="shared" si="5"/>
        <v>31</v>
      </c>
      <c r="T6" t="str">
        <f t="shared" si="6"/>
        <v>OV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09">
        <v>581</v>
      </c>
      <c r="B7" s="38" t="str">
        <f t="shared" si="0"/>
        <v>Mehanizam za oporavak i otpornost</v>
      </c>
      <c r="C7" s="83">
        <v>3132</v>
      </c>
      <c r="D7" s="38" t="str">
        <f t="shared" si="1"/>
        <v>Doprinosi za obvezno zdravstveno osiguranje</v>
      </c>
      <c r="E7" s="74"/>
      <c r="F7" s="38" t="str">
        <f t="shared" si="2"/>
        <v/>
      </c>
      <c r="G7" s="38" t="str">
        <f t="shared" si="3"/>
        <v/>
      </c>
      <c r="H7" s="73">
        <v>12200</v>
      </c>
      <c r="I7" s="73">
        <v>6086</v>
      </c>
      <c r="J7" s="73"/>
      <c r="K7" s="83"/>
      <c r="L7" s="82"/>
      <c r="M7" s="82"/>
      <c r="N7" s="131"/>
      <c r="O7" s="131"/>
      <c r="P7" s="42"/>
      <c r="Q7" t="str">
        <f>IF(C7="","",'OPĆI DIO'!$C$1)</f>
        <v>1837 SVEUČILIŠTE U ZAGREBU - GRAĐEVINSKI FAKULTET</v>
      </c>
      <c r="R7" t="str">
        <f t="shared" si="4"/>
        <v>313</v>
      </c>
      <c r="S7" t="str">
        <f t="shared" si="5"/>
        <v>31</v>
      </c>
      <c r="T7" t="str">
        <f t="shared" si="6"/>
        <v/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09">
        <v>581</v>
      </c>
      <c r="B8" s="38" t="str">
        <f t="shared" si="0"/>
        <v>Mehanizam za oporavak i otpornost</v>
      </c>
      <c r="C8" s="83">
        <v>3211</v>
      </c>
      <c r="D8" s="38" t="str">
        <f t="shared" si="1"/>
        <v>Službena putovanja</v>
      </c>
      <c r="E8" s="74"/>
      <c r="F8" s="38" t="str">
        <f t="shared" si="2"/>
        <v/>
      </c>
      <c r="G8" s="38" t="str">
        <f t="shared" si="3"/>
        <v/>
      </c>
      <c r="H8" s="73">
        <v>13320</v>
      </c>
      <c r="I8" s="73">
        <v>5760</v>
      </c>
      <c r="J8" s="73"/>
      <c r="K8" s="83"/>
      <c r="L8" s="82"/>
      <c r="M8" s="82"/>
      <c r="N8" s="131"/>
      <c r="O8" s="131"/>
      <c r="P8" s="42"/>
      <c r="Q8" t="str">
        <f>IF(C8="","",'OPĆI DIO'!$C$1)</f>
        <v>1837 SVEUČILIŠTE U ZAGREBU - GRAĐEVINSKI FAKULTET</v>
      </c>
      <c r="R8" t="str">
        <f t="shared" si="4"/>
        <v>321</v>
      </c>
      <c r="S8" t="str">
        <f t="shared" si="5"/>
        <v>32</v>
      </c>
      <c r="T8" t="str">
        <f t="shared" si="6"/>
        <v/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3014</v>
      </c>
      <c r="AF8" t="s">
        <v>3015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09">
        <v>581</v>
      </c>
      <c r="B9" s="38" t="str">
        <f t="shared" si="0"/>
        <v>Mehanizam za oporavak i otpornost</v>
      </c>
      <c r="C9" s="83">
        <v>3221</v>
      </c>
      <c r="D9" s="38" t="str">
        <f t="shared" si="1"/>
        <v>Uredski materijal i ostali materijalni rashodi</v>
      </c>
      <c r="E9" s="74"/>
      <c r="F9" s="38" t="str">
        <f t="shared" si="2"/>
        <v/>
      </c>
      <c r="G9" s="38" t="str">
        <f t="shared" si="3"/>
        <v/>
      </c>
      <c r="H9" s="73">
        <v>10000</v>
      </c>
      <c r="I9" s="73">
        <v>15000</v>
      </c>
      <c r="J9" s="73"/>
      <c r="K9" s="83"/>
      <c r="L9" s="82"/>
      <c r="M9" s="82"/>
      <c r="N9" s="131"/>
      <c r="O9" s="131"/>
      <c r="P9" s="42"/>
      <c r="Q9" t="str">
        <f>IF(C9="","",'OPĆI DIO'!$C$1)</f>
        <v>1837 SVEUČILIŠTE U ZAGREBU - GRAĐEVINSKI FAKULTET</v>
      </c>
      <c r="R9" t="str">
        <f t="shared" si="4"/>
        <v>322</v>
      </c>
      <c r="S9" t="str">
        <f t="shared" si="5"/>
        <v>32</v>
      </c>
      <c r="T9" t="str">
        <f t="shared" si="6"/>
        <v/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3016</v>
      </c>
      <c r="AF9" t="s">
        <v>3017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09">
        <v>581</v>
      </c>
      <c r="B10" s="38" t="str">
        <f t="shared" si="0"/>
        <v>Mehanizam za oporavak i otpornost</v>
      </c>
      <c r="C10" s="83">
        <v>3237</v>
      </c>
      <c r="D10" s="38" t="str">
        <f t="shared" si="1"/>
        <v>Intelektualne i osobne usluge</v>
      </c>
      <c r="E10" s="74"/>
      <c r="F10" s="38" t="str">
        <f t="shared" si="2"/>
        <v/>
      </c>
      <c r="G10" s="38" t="str">
        <f t="shared" si="3"/>
        <v/>
      </c>
      <c r="H10" s="73">
        <v>25650</v>
      </c>
      <c r="I10" s="73">
        <v>16200</v>
      </c>
      <c r="J10" s="73"/>
      <c r="K10" s="83"/>
      <c r="L10" s="82"/>
      <c r="M10" s="82"/>
      <c r="N10" s="131"/>
      <c r="O10" s="131"/>
      <c r="P10" s="42"/>
      <c r="Q10" t="str">
        <f>IF(C10="","",'OPĆI DIO'!$C$1)</f>
        <v>1837 SVEUČILIŠTE U ZAGREBU - GRAĐEVINSKI FAKULTET</v>
      </c>
      <c r="R10" t="str">
        <f t="shared" si="4"/>
        <v>323</v>
      </c>
      <c r="S10" t="str">
        <f t="shared" si="5"/>
        <v>32</v>
      </c>
      <c r="T10" t="str">
        <f t="shared" si="6"/>
        <v/>
      </c>
      <c r="U10" t="str">
        <f t="shared" si="7"/>
        <v>3</v>
      </c>
      <c r="V10">
        <v>43</v>
      </c>
      <c r="W10" t="s">
        <v>94</v>
      </c>
      <c r="Y10" s="80">
        <v>3132</v>
      </c>
      <c r="Z10" s="80" t="s">
        <v>49</v>
      </c>
      <c r="AA10" s="80"/>
      <c r="AB10" s="80" t="str">
        <f t="shared" si="8"/>
        <v>31</v>
      </c>
      <c r="AC10" s="80" t="str">
        <f t="shared" si="9"/>
        <v>313</v>
      </c>
      <c r="AE10" t="s">
        <v>3018</v>
      </c>
      <c r="AF10" t="s">
        <v>3019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09">
        <v>581</v>
      </c>
      <c r="B11" s="38" t="str">
        <f t="shared" si="0"/>
        <v>Mehanizam za oporavak i otpornost</v>
      </c>
      <c r="C11" s="83">
        <v>3111</v>
      </c>
      <c r="D11" s="38" t="str">
        <f t="shared" si="1"/>
        <v>Plaće za redovan rad</v>
      </c>
      <c r="E11" s="74" t="s">
        <v>682</v>
      </c>
      <c r="F11" s="38" t="str">
        <f t="shared" si="2"/>
        <v>NOVI PODPROJEKT</v>
      </c>
      <c r="G11" s="38" t="str">
        <f t="shared" si="3"/>
        <v>NOVI PODPROJEKT</v>
      </c>
      <c r="H11" s="73">
        <v>33371</v>
      </c>
      <c r="I11" s="73">
        <v>16685</v>
      </c>
      <c r="J11" s="73"/>
      <c r="K11" s="83" t="s">
        <v>6565</v>
      </c>
      <c r="L11" s="82" t="s">
        <v>6567</v>
      </c>
      <c r="M11" s="82" t="s">
        <v>6563</v>
      </c>
      <c r="N11" s="131"/>
      <c r="O11" s="131" t="s">
        <v>6566</v>
      </c>
      <c r="P11" s="42"/>
      <c r="Q11" t="str">
        <f>IF(C11="","",'OPĆI DIO'!$C$1)</f>
        <v>1837 SVEUČILIŠTE U ZAGREBU - GRAĐEVINSKI FAKULTET</v>
      </c>
      <c r="R11" t="str">
        <f t="shared" si="4"/>
        <v>311</v>
      </c>
      <c r="S11" t="str">
        <f t="shared" si="5"/>
        <v>31</v>
      </c>
      <c r="T11" t="str">
        <f t="shared" si="6"/>
        <v>OV</v>
      </c>
      <c r="U11" t="str">
        <f t="shared" si="7"/>
        <v>3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3020</v>
      </c>
      <c r="AF11" t="s">
        <v>3021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09">
        <v>581</v>
      </c>
      <c r="B12" s="38" t="str">
        <f t="shared" si="0"/>
        <v>Mehanizam za oporavak i otpornost</v>
      </c>
      <c r="C12" s="83">
        <v>3132</v>
      </c>
      <c r="D12" s="38" t="str">
        <f t="shared" si="1"/>
        <v>Doprinosi za obvezno zdravstveno osiguranje</v>
      </c>
      <c r="E12" s="74"/>
      <c r="F12" s="38" t="str">
        <f t="shared" si="2"/>
        <v/>
      </c>
      <c r="G12" s="38" t="str">
        <f t="shared" si="3"/>
        <v/>
      </c>
      <c r="H12" s="73">
        <v>5506</v>
      </c>
      <c r="I12" s="73">
        <v>2753</v>
      </c>
      <c r="J12" s="73"/>
      <c r="K12" s="83"/>
      <c r="L12" s="82"/>
      <c r="M12" s="82"/>
      <c r="N12" s="131"/>
      <c r="O12" s="131"/>
      <c r="P12" s="42"/>
      <c r="Q12" t="str">
        <f>IF(C12="","",'OPĆI DIO'!$C$1)</f>
        <v>1837 SVEUČILIŠTE U ZAGREBU - GRAĐEVINSKI FAKULTET</v>
      </c>
      <c r="R12" t="str">
        <f t="shared" si="4"/>
        <v>313</v>
      </c>
      <c r="S12" t="str">
        <f t="shared" si="5"/>
        <v>31</v>
      </c>
      <c r="T12" t="str">
        <f t="shared" si="6"/>
        <v/>
      </c>
      <c r="U12" t="str">
        <f t="shared" si="7"/>
        <v>3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3022</v>
      </c>
      <c r="AF12" t="s">
        <v>3023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09">
        <v>581</v>
      </c>
      <c r="B13" s="38" t="str">
        <f t="shared" si="0"/>
        <v>Mehanizam za oporavak i otpornost</v>
      </c>
      <c r="C13" s="83">
        <v>3211</v>
      </c>
      <c r="D13" s="38" t="str">
        <f t="shared" si="1"/>
        <v>Službena putovanja</v>
      </c>
      <c r="E13" s="74"/>
      <c r="F13" s="38" t="str">
        <f t="shared" si="2"/>
        <v/>
      </c>
      <c r="G13" s="38" t="str">
        <f t="shared" si="3"/>
        <v/>
      </c>
      <c r="H13" s="73">
        <v>18468</v>
      </c>
      <c r="I13" s="73">
        <v>9234</v>
      </c>
      <c r="J13" s="73"/>
      <c r="K13" s="83"/>
      <c r="L13" s="82"/>
      <c r="M13" s="82"/>
      <c r="N13" s="131"/>
      <c r="O13" s="131"/>
      <c r="P13" s="42"/>
      <c r="Q13" t="str">
        <f>IF(C13="","",'OPĆI DIO'!$C$1)</f>
        <v>1837 SVEUČILIŠTE U ZAGREBU - GRAĐEVINSKI FAKULTET</v>
      </c>
      <c r="R13" t="str">
        <f t="shared" si="4"/>
        <v>321</v>
      </c>
      <c r="S13" t="str">
        <f t="shared" si="5"/>
        <v>32</v>
      </c>
      <c r="T13" t="str">
        <f t="shared" si="6"/>
        <v/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09">
        <v>581</v>
      </c>
      <c r="B14" s="38" t="str">
        <f t="shared" si="0"/>
        <v>Mehanizam za oporavak i otpornost</v>
      </c>
      <c r="C14" s="83">
        <v>3221</v>
      </c>
      <c r="D14" s="38" t="str">
        <f t="shared" si="1"/>
        <v>Uredski materijal i ostali materijalni rashodi</v>
      </c>
      <c r="E14" s="74"/>
      <c r="F14" s="38" t="str">
        <f t="shared" si="2"/>
        <v/>
      </c>
      <c r="G14" s="38" t="str">
        <f t="shared" si="3"/>
        <v/>
      </c>
      <c r="H14" s="73">
        <v>353</v>
      </c>
      <c r="I14" s="73">
        <v>177</v>
      </c>
      <c r="J14" s="73"/>
      <c r="K14" s="83"/>
      <c r="L14" s="82"/>
      <c r="M14" s="82"/>
      <c r="N14" s="131"/>
      <c r="O14" s="131"/>
      <c r="P14" s="42"/>
      <c r="Q14" t="str">
        <f>IF(C14="","",'OPĆI DIO'!$C$1)</f>
        <v>1837 SVEUČILIŠTE U ZAGREBU - GRAĐEVINSKI FAKULTET</v>
      </c>
      <c r="R14" t="str">
        <f t="shared" si="4"/>
        <v>322</v>
      </c>
      <c r="S14" t="str">
        <f t="shared" si="5"/>
        <v>32</v>
      </c>
      <c r="T14" t="str">
        <f t="shared" si="6"/>
        <v/>
      </c>
      <c r="U14" t="str">
        <f t="shared" si="7"/>
        <v>3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09">
        <v>581</v>
      </c>
      <c r="B15" s="38" t="str">
        <f t="shared" si="0"/>
        <v>Mehanizam za oporavak i otpornost</v>
      </c>
      <c r="C15" s="83">
        <v>3237</v>
      </c>
      <c r="D15" s="38" t="str">
        <f t="shared" si="1"/>
        <v>Intelektualne i osobne usluge</v>
      </c>
      <c r="E15" s="74"/>
      <c r="F15" s="38" t="str">
        <f t="shared" si="2"/>
        <v/>
      </c>
      <c r="G15" s="38" t="str">
        <f t="shared" si="3"/>
        <v/>
      </c>
      <c r="H15" s="73">
        <v>51258</v>
      </c>
      <c r="I15" s="73">
        <v>25629</v>
      </c>
      <c r="J15" s="73"/>
      <c r="K15" s="83"/>
      <c r="L15" s="82"/>
      <c r="M15" s="82"/>
      <c r="N15" s="131"/>
      <c r="O15" s="131"/>
      <c r="P15" s="42"/>
      <c r="Q15" t="str">
        <f>IF(C15="","",'OPĆI DIO'!$C$1)</f>
        <v>1837 SVEUČILIŠTE U ZAGREBU - GRAĐEVINSKI FAKULTET</v>
      </c>
      <c r="R15" t="str">
        <f t="shared" si="4"/>
        <v>323</v>
      </c>
      <c r="S15" t="str">
        <f t="shared" si="5"/>
        <v>32</v>
      </c>
      <c r="T15" t="str">
        <f t="shared" si="6"/>
        <v/>
      </c>
      <c r="U15" t="str">
        <f t="shared" si="7"/>
        <v>3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09">
        <v>581</v>
      </c>
      <c r="B16" s="38" t="str">
        <f t="shared" si="0"/>
        <v>Mehanizam za oporavak i otpornost</v>
      </c>
      <c r="C16" s="83">
        <v>4224</v>
      </c>
      <c r="D16" s="38" t="str">
        <f t="shared" si="1"/>
        <v>Medicinska i laboratorijska oprema</v>
      </c>
      <c r="E16" s="74"/>
      <c r="F16" s="38" t="str">
        <f t="shared" si="2"/>
        <v/>
      </c>
      <c r="G16" s="38" t="str">
        <f t="shared" si="3"/>
        <v/>
      </c>
      <c r="H16" s="73">
        <v>93997</v>
      </c>
      <c r="I16" s="73">
        <v>8019</v>
      </c>
      <c r="J16" s="73"/>
      <c r="K16" s="83"/>
      <c r="L16" s="82"/>
      <c r="M16" s="82"/>
      <c r="N16" s="131"/>
      <c r="O16" s="131"/>
      <c r="P16" s="42"/>
      <c r="Q16" t="str">
        <f>IF(C16="","",'OPĆI DIO'!$C$1)</f>
        <v>1837 SVEUČILIŠTE U ZAGREBU - GRAĐEVINSKI FAKULTET</v>
      </c>
      <c r="R16" t="str">
        <f t="shared" si="4"/>
        <v>422</v>
      </c>
      <c r="S16" t="str">
        <f t="shared" si="5"/>
        <v>42</v>
      </c>
      <c r="T16" t="str">
        <f t="shared" si="6"/>
        <v/>
      </c>
      <c r="U16" t="str">
        <f t="shared" si="7"/>
        <v>4</v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09">
        <v>581</v>
      </c>
      <c r="B17" s="38" t="str">
        <f t="shared" si="0"/>
        <v>Mehanizam za oporavak i otpornost</v>
      </c>
      <c r="C17" s="83">
        <v>3213</v>
      </c>
      <c r="D17" s="38" t="str">
        <f t="shared" si="1"/>
        <v>Stručno usavršavanje zaposlenika</v>
      </c>
      <c r="E17" s="74"/>
      <c r="F17" s="38" t="str">
        <f t="shared" si="2"/>
        <v/>
      </c>
      <c r="G17" s="38" t="str">
        <f t="shared" si="3"/>
        <v/>
      </c>
      <c r="H17" s="73">
        <v>3240</v>
      </c>
      <c r="I17" s="73">
        <v>1620</v>
      </c>
      <c r="J17" s="73"/>
      <c r="K17" s="83"/>
      <c r="L17" s="82"/>
      <c r="M17" s="82"/>
      <c r="N17" s="131"/>
      <c r="O17" s="131"/>
      <c r="P17" s="42"/>
      <c r="Q17" t="str">
        <f>IF(C17="","",'OPĆI DIO'!$C$1)</f>
        <v>1837 SVEUČILIŠTE U ZAGREBU - GRAĐEVINSKI FAKULTET</v>
      </c>
      <c r="R17" t="str">
        <f t="shared" si="4"/>
        <v>321</v>
      </c>
      <c r="S17" t="str">
        <f t="shared" si="5"/>
        <v>32</v>
      </c>
      <c r="T17" t="str">
        <f t="shared" si="6"/>
        <v/>
      </c>
      <c r="U17" t="str">
        <f t="shared" si="7"/>
        <v>3</v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09">
        <v>581</v>
      </c>
      <c r="B18" s="38" t="str">
        <f t="shared" si="0"/>
        <v>Mehanizam za oporavak i otpornost</v>
      </c>
      <c r="C18" s="83">
        <v>3222</v>
      </c>
      <c r="D18" s="38" t="str">
        <f t="shared" si="1"/>
        <v>Materijal i sirovine</v>
      </c>
      <c r="E18" s="74"/>
      <c r="F18" s="38" t="str">
        <f t="shared" si="2"/>
        <v/>
      </c>
      <c r="G18" s="38" t="str">
        <f t="shared" si="3"/>
        <v/>
      </c>
      <c r="H18" s="73">
        <v>5832</v>
      </c>
      <c r="I18" s="73">
        <v>2916</v>
      </c>
      <c r="J18" s="73"/>
      <c r="K18" s="83"/>
      <c r="L18" s="82"/>
      <c r="M18" s="82"/>
      <c r="N18" s="131"/>
      <c r="O18" s="131"/>
      <c r="P18" s="42"/>
      <c r="Q18" t="str">
        <f>IF(C18="","",'OPĆI DIO'!$C$1)</f>
        <v>1837 SVEUČILIŠTE U ZAGREBU - GRAĐEVINSKI FAKULTET</v>
      </c>
      <c r="R18" t="str">
        <f t="shared" si="4"/>
        <v>322</v>
      </c>
      <c r="S18" t="str">
        <f t="shared" si="5"/>
        <v>32</v>
      </c>
      <c r="T18" t="str">
        <f t="shared" si="6"/>
        <v/>
      </c>
      <c r="U18" t="str">
        <f t="shared" si="7"/>
        <v>3</v>
      </c>
      <c r="V18" s="89">
        <v>581</v>
      </c>
      <c r="W18" s="90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09">
        <v>51</v>
      </c>
      <c r="B19" s="38" t="str">
        <f t="shared" si="0"/>
        <v>Pomoći EU</v>
      </c>
      <c r="C19" s="83">
        <v>3111</v>
      </c>
      <c r="D19" s="38" t="str">
        <f t="shared" si="1"/>
        <v>Plaće za redovan rad</v>
      </c>
      <c r="E19" s="74" t="s">
        <v>682</v>
      </c>
      <c r="F19" s="38" t="str">
        <f t="shared" si="2"/>
        <v>NOVI PODPROJEKT</v>
      </c>
      <c r="G19" s="38" t="str">
        <f t="shared" si="3"/>
        <v>NOVI PODPROJEKT</v>
      </c>
      <c r="H19" s="73">
        <v>65867</v>
      </c>
      <c r="I19" s="73">
        <v>65867</v>
      </c>
      <c r="J19" s="73">
        <v>65867</v>
      </c>
      <c r="K19" s="83" t="s">
        <v>6568</v>
      </c>
      <c r="L19" s="82" t="s">
        <v>6570</v>
      </c>
      <c r="M19" s="82">
        <v>46538</v>
      </c>
      <c r="N19" s="131"/>
      <c r="O19" s="131" t="s">
        <v>6569</v>
      </c>
      <c r="P19" s="42"/>
      <c r="Q19" t="str">
        <f>IF(C19="","",'OPĆI DIO'!$C$1)</f>
        <v>1837 SVEUČILIŠTE U ZAGREBU - GRAĐEVINSKI FAKULTET</v>
      </c>
      <c r="R19" t="str">
        <f t="shared" si="4"/>
        <v>311</v>
      </c>
      <c r="S19" t="str">
        <f t="shared" si="5"/>
        <v>31</v>
      </c>
      <c r="T19" t="str">
        <f t="shared" si="6"/>
        <v>OV</v>
      </c>
      <c r="U19" t="str">
        <f t="shared" si="7"/>
        <v>3</v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09">
        <v>51</v>
      </c>
      <c r="B20" s="38" t="str">
        <f t="shared" si="0"/>
        <v>Pomoći EU</v>
      </c>
      <c r="C20" s="83">
        <v>3132</v>
      </c>
      <c r="D20" s="38" t="str">
        <f t="shared" si="1"/>
        <v>Doprinosi za obvezno zdravstveno osiguranje</v>
      </c>
      <c r="E20" s="74"/>
      <c r="F20" s="38" t="str">
        <f t="shared" si="2"/>
        <v/>
      </c>
      <c r="G20" s="38" t="str">
        <f t="shared" si="3"/>
        <v/>
      </c>
      <c r="H20" s="73">
        <v>10868</v>
      </c>
      <c r="I20" s="73">
        <v>10868</v>
      </c>
      <c r="J20" s="73">
        <v>10868</v>
      </c>
      <c r="K20" s="83"/>
      <c r="L20" s="82"/>
      <c r="M20" s="82"/>
      <c r="N20" s="131"/>
      <c r="O20" s="131"/>
      <c r="P20" s="42"/>
      <c r="Q20" t="str">
        <f>IF(C20="","",'OPĆI DIO'!$C$1)</f>
        <v>1837 SVEUČILIŠTE U ZAGREBU - GRAĐEVINSKI FAKULTET</v>
      </c>
      <c r="R20" t="str">
        <f t="shared" si="4"/>
        <v>313</v>
      </c>
      <c r="S20" t="str">
        <f t="shared" si="5"/>
        <v>31</v>
      </c>
      <c r="T20" t="str">
        <f t="shared" si="6"/>
        <v/>
      </c>
      <c r="U20" t="str">
        <f t="shared" si="7"/>
        <v>3</v>
      </c>
      <c r="V20">
        <v>63</v>
      </c>
      <c r="W20" t="s">
        <v>6507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3024</v>
      </c>
      <c r="AF20" t="s">
        <v>3025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09">
        <v>51</v>
      </c>
      <c r="B21" s="38" t="str">
        <f t="shared" si="0"/>
        <v>Pomoći EU</v>
      </c>
      <c r="C21" s="83">
        <v>3211</v>
      </c>
      <c r="D21" s="38" t="str">
        <f t="shared" si="1"/>
        <v>Službena putovanja</v>
      </c>
      <c r="E21" s="74"/>
      <c r="F21" s="38" t="str">
        <f t="shared" si="2"/>
        <v/>
      </c>
      <c r="G21" s="38" t="str">
        <f t="shared" si="3"/>
        <v/>
      </c>
      <c r="H21" s="73">
        <v>40000</v>
      </c>
      <c r="I21" s="73">
        <v>40000</v>
      </c>
      <c r="J21" s="73">
        <v>40000</v>
      </c>
      <c r="K21" s="83"/>
      <c r="L21" s="82"/>
      <c r="M21" s="82"/>
      <c r="N21" s="131"/>
      <c r="O21" s="131"/>
      <c r="P21" s="42"/>
      <c r="Q21" t="str">
        <f>IF(C21="","",'OPĆI DIO'!$C$1)</f>
        <v>1837 SVEUČILIŠTE U ZAGREBU - GRAĐEVINSKI FAKULTET</v>
      </c>
      <c r="R21" t="str">
        <f t="shared" si="4"/>
        <v>321</v>
      </c>
      <c r="S21" t="str">
        <f t="shared" si="5"/>
        <v>32</v>
      </c>
      <c r="T21" t="str">
        <f t="shared" si="6"/>
        <v/>
      </c>
      <c r="U21" t="str">
        <f t="shared" si="7"/>
        <v>3</v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3026</v>
      </c>
      <c r="AF21" t="s">
        <v>3027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09">
        <v>51</v>
      </c>
      <c r="B22" s="38" t="str">
        <f t="shared" si="0"/>
        <v>Pomoći EU</v>
      </c>
      <c r="C22" s="83">
        <v>3221</v>
      </c>
      <c r="D22" s="38" t="str">
        <f t="shared" si="1"/>
        <v>Uredski materijal i ostali materijalni rashodi</v>
      </c>
      <c r="E22" s="74"/>
      <c r="F22" s="38" t="str">
        <f t="shared" si="2"/>
        <v/>
      </c>
      <c r="G22" s="38" t="str">
        <f t="shared" si="3"/>
        <v/>
      </c>
      <c r="H22" s="73">
        <v>10000</v>
      </c>
      <c r="I22" s="73">
        <v>10000</v>
      </c>
      <c r="J22" s="73">
        <v>10000</v>
      </c>
      <c r="K22" s="83"/>
      <c r="L22" s="82"/>
      <c r="M22" s="82"/>
      <c r="N22" s="131"/>
      <c r="O22" s="131"/>
      <c r="P22" s="42"/>
      <c r="Q22" t="str">
        <f>IF(C22="","",'OPĆI DIO'!$C$1)</f>
        <v>1837 SVEUČILIŠTE U ZAGREBU - GRAĐEVINSKI FAKULTET</v>
      </c>
      <c r="R22" t="str">
        <f t="shared" si="4"/>
        <v>322</v>
      </c>
      <c r="S22" t="str">
        <f t="shared" si="5"/>
        <v>32</v>
      </c>
      <c r="T22" t="str">
        <f t="shared" si="6"/>
        <v/>
      </c>
      <c r="U22" t="str">
        <f t="shared" si="7"/>
        <v>3</v>
      </c>
      <c r="V22">
        <v>810</v>
      </c>
      <c r="W22" t="s">
        <v>6508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3028</v>
      </c>
      <c r="AF22" t="s">
        <v>3029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09">
        <v>51</v>
      </c>
      <c r="B23" s="38" t="str">
        <f t="shared" si="0"/>
        <v>Pomoći EU</v>
      </c>
      <c r="C23" s="83">
        <v>3237</v>
      </c>
      <c r="D23" s="38" t="str">
        <f t="shared" si="1"/>
        <v>Intelektualne i osobne usluge</v>
      </c>
      <c r="E23" s="74"/>
      <c r="F23" s="38" t="str">
        <f t="shared" si="2"/>
        <v/>
      </c>
      <c r="G23" s="38" t="str">
        <f t="shared" si="3"/>
        <v/>
      </c>
      <c r="H23" s="73">
        <v>46875</v>
      </c>
      <c r="I23" s="73">
        <v>46875</v>
      </c>
      <c r="J23" s="73">
        <v>46875</v>
      </c>
      <c r="K23" s="83"/>
      <c r="L23" s="82"/>
      <c r="M23" s="82"/>
      <c r="N23" s="131"/>
      <c r="O23" s="131"/>
      <c r="P23" s="42"/>
      <c r="Q23" t="str">
        <f>IF(C23="","",'OPĆI DIO'!$C$1)</f>
        <v>1837 SVEUČILIŠTE U ZAGREBU - GRAĐEVINSKI FAKULTET</v>
      </c>
      <c r="R23" t="str">
        <f t="shared" si="4"/>
        <v>323</v>
      </c>
      <c r="S23" t="str">
        <f t="shared" si="5"/>
        <v>32</v>
      </c>
      <c r="T23" t="str">
        <f t="shared" si="6"/>
        <v/>
      </c>
      <c r="U23" t="str">
        <f t="shared" si="7"/>
        <v>3</v>
      </c>
      <c r="V23">
        <v>815</v>
      </c>
      <c r="W23" t="s">
        <v>4463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3030</v>
      </c>
      <c r="AF23" t="s">
        <v>3031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09">
        <v>51</v>
      </c>
      <c r="B24" s="38" t="str">
        <f t="shared" si="0"/>
        <v>Pomoći EU</v>
      </c>
      <c r="C24" s="83">
        <v>4224</v>
      </c>
      <c r="D24" s="38" t="str">
        <f t="shared" si="1"/>
        <v>Medicinska i laboratorijska oprema</v>
      </c>
      <c r="E24" s="74"/>
      <c r="F24" s="38" t="str">
        <f t="shared" si="2"/>
        <v/>
      </c>
      <c r="G24" s="38" t="str">
        <f t="shared" si="3"/>
        <v/>
      </c>
      <c r="H24" s="73">
        <v>2500</v>
      </c>
      <c r="I24" s="73">
        <v>2500</v>
      </c>
      <c r="J24" s="73">
        <v>2500</v>
      </c>
      <c r="K24" s="83"/>
      <c r="L24" s="82"/>
      <c r="M24" s="82"/>
      <c r="N24" s="131"/>
      <c r="O24" s="131"/>
      <c r="P24" s="42"/>
      <c r="Q24" t="str">
        <f>IF(C24="","",'OPĆI DIO'!$C$1)</f>
        <v>1837 SVEUČILIŠTE U ZAGREBU - GRAĐEVINSKI FAKULTET</v>
      </c>
      <c r="R24" t="str">
        <f t="shared" si="4"/>
        <v>422</v>
      </c>
      <c r="S24" t="str">
        <f t="shared" si="5"/>
        <v>42</v>
      </c>
      <c r="T24" t="str">
        <f t="shared" si="6"/>
        <v/>
      </c>
      <c r="U24" t="str">
        <f t="shared" si="7"/>
        <v>4</v>
      </c>
      <c r="V24" s="107">
        <v>83</v>
      </c>
      <c r="W24" s="107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3032</v>
      </c>
      <c r="AF24" t="s">
        <v>3033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09">
        <v>51</v>
      </c>
      <c r="B25" s="38" t="str">
        <f t="shared" si="0"/>
        <v>Pomoći EU</v>
      </c>
      <c r="C25" s="83">
        <v>3111</v>
      </c>
      <c r="D25" s="38" t="str">
        <f t="shared" si="1"/>
        <v>Plaće za redovan rad</v>
      </c>
      <c r="E25" s="74" t="s">
        <v>6351</v>
      </c>
      <c r="F25" s="38" t="str">
        <f t="shared" si="2"/>
        <v>H2020 ASHCYCLE</v>
      </c>
      <c r="G25" s="38" t="str">
        <f t="shared" si="3"/>
        <v>0942</v>
      </c>
      <c r="H25" s="73">
        <v>150000</v>
      </c>
      <c r="I25" s="73">
        <v>87000</v>
      </c>
      <c r="J25" s="73"/>
      <c r="K25" s="83"/>
      <c r="L25" s="82" t="s">
        <v>6571</v>
      </c>
      <c r="M25" s="82">
        <v>46173</v>
      </c>
      <c r="N25" s="131"/>
      <c r="O25" s="131"/>
      <c r="P25" s="42"/>
      <c r="Q25" t="str">
        <f>IF(C25="","",'OPĆI DIO'!$C$1)</f>
        <v>1837 SVEUČILIŠTE U ZAGREBU - GRAĐEVINSKI FAKULTET</v>
      </c>
      <c r="R25" t="str">
        <f t="shared" si="4"/>
        <v>311</v>
      </c>
      <c r="S25" t="str">
        <f t="shared" si="5"/>
        <v>31</v>
      </c>
      <c r="T25" t="str">
        <f t="shared" si="6"/>
        <v>94</v>
      </c>
      <c r="U25" t="str">
        <f t="shared" si="7"/>
        <v>3</v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3034</v>
      </c>
      <c r="AF25" t="s">
        <v>3035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09">
        <v>51</v>
      </c>
      <c r="B26" s="38" t="str">
        <f t="shared" si="0"/>
        <v>Pomoći EU</v>
      </c>
      <c r="C26" s="83">
        <v>3132</v>
      </c>
      <c r="D26" s="38" t="str">
        <f t="shared" si="1"/>
        <v>Doprinosi za obvezno zdravstveno osiguranje</v>
      </c>
      <c r="E26" s="74"/>
      <c r="F26" s="38" t="str">
        <f t="shared" si="2"/>
        <v/>
      </c>
      <c r="G26" s="38" t="str">
        <f t="shared" si="3"/>
        <v/>
      </c>
      <c r="H26" s="73">
        <v>24750</v>
      </c>
      <c r="I26" s="73">
        <v>14355</v>
      </c>
      <c r="J26" s="73"/>
      <c r="K26" s="83"/>
      <c r="L26" s="82"/>
      <c r="M26" s="82"/>
      <c r="N26" s="131"/>
      <c r="O26" s="131"/>
      <c r="P26" s="42"/>
      <c r="Q26" t="str">
        <f>IF(C26="","",'OPĆI DIO'!$C$1)</f>
        <v>1837 SVEUČILIŠTE U ZAGREBU - GRAĐEVINSKI FAKULTET</v>
      </c>
      <c r="R26" t="str">
        <f t="shared" si="4"/>
        <v>313</v>
      </c>
      <c r="S26" t="str">
        <f t="shared" si="5"/>
        <v>31</v>
      </c>
      <c r="T26" t="str">
        <f t="shared" si="6"/>
        <v/>
      </c>
      <c r="U26" t="str">
        <f t="shared" si="7"/>
        <v>3</v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3036</v>
      </c>
      <c r="AF26" t="s">
        <v>3037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09">
        <v>51</v>
      </c>
      <c r="B27" s="38" t="str">
        <f t="shared" si="0"/>
        <v>Pomoći EU</v>
      </c>
      <c r="C27" s="83">
        <v>3211</v>
      </c>
      <c r="D27" s="38" t="str">
        <f t="shared" si="1"/>
        <v>Službena putovanja</v>
      </c>
      <c r="E27" s="74"/>
      <c r="F27" s="38" t="str">
        <f t="shared" si="2"/>
        <v/>
      </c>
      <c r="G27" s="38" t="str">
        <f t="shared" si="3"/>
        <v/>
      </c>
      <c r="H27" s="73">
        <v>8000</v>
      </c>
      <c r="I27" s="73">
        <v>6373</v>
      </c>
      <c r="J27" s="73"/>
      <c r="K27" s="83"/>
      <c r="L27" s="82"/>
      <c r="M27" s="82"/>
      <c r="N27" s="131"/>
      <c r="O27" s="131"/>
      <c r="P27" s="42"/>
      <c r="Q27" t="str">
        <f>IF(C27="","",'OPĆI DIO'!$C$1)</f>
        <v>1837 SVEUČILIŠTE U ZAGREBU - GRAĐEVINSKI FAKULTET</v>
      </c>
      <c r="R27" t="str">
        <f t="shared" si="4"/>
        <v>321</v>
      </c>
      <c r="S27" t="str">
        <f t="shared" si="5"/>
        <v>32</v>
      </c>
      <c r="T27" t="str">
        <f t="shared" si="6"/>
        <v/>
      </c>
      <c r="U27" t="str">
        <f t="shared" si="7"/>
        <v>3</v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09">
        <v>51</v>
      </c>
      <c r="B28" s="38" t="str">
        <f t="shared" si="0"/>
        <v>Pomoći EU</v>
      </c>
      <c r="C28" s="83">
        <v>3221</v>
      </c>
      <c r="D28" s="38" t="str">
        <f t="shared" si="1"/>
        <v>Uredski materijal i ostali materijalni rashodi</v>
      </c>
      <c r="E28" s="74"/>
      <c r="F28" s="38" t="str">
        <f t="shared" si="2"/>
        <v/>
      </c>
      <c r="G28" s="38" t="str">
        <f t="shared" si="3"/>
        <v/>
      </c>
      <c r="H28" s="73">
        <v>7000</v>
      </c>
      <c r="I28" s="73">
        <v>7000</v>
      </c>
      <c r="J28" s="73"/>
      <c r="K28" s="83"/>
      <c r="L28" s="82"/>
      <c r="M28" s="82"/>
      <c r="N28" s="131"/>
      <c r="O28" s="131"/>
      <c r="P28" s="42"/>
      <c r="Q28" t="str">
        <f>IF(C28="","",'OPĆI DIO'!$C$1)</f>
        <v>1837 SVEUČILIŠTE U ZAGREBU - GRAĐEVINSKI FAKULTET</v>
      </c>
      <c r="R28" t="str">
        <f t="shared" si="4"/>
        <v>322</v>
      </c>
      <c r="S28" t="str">
        <f t="shared" si="5"/>
        <v>32</v>
      </c>
      <c r="T28" t="str">
        <f t="shared" si="6"/>
        <v/>
      </c>
      <c r="U28" t="str">
        <f t="shared" si="7"/>
        <v>3</v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09">
        <v>51</v>
      </c>
      <c r="B29" s="38" t="str">
        <f t="shared" si="0"/>
        <v>Pomoći EU</v>
      </c>
      <c r="C29" s="83">
        <v>3237</v>
      </c>
      <c r="D29" s="38" t="str">
        <f t="shared" si="1"/>
        <v>Intelektualne i osobne usluge</v>
      </c>
      <c r="E29" s="74"/>
      <c r="F29" s="38" t="str">
        <f t="shared" si="2"/>
        <v/>
      </c>
      <c r="G29" s="38" t="str">
        <f t="shared" si="3"/>
        <v/>
      </c>
      <c r="H29" s="73">
        <v>25000</v>
      </c>
      <c r="I29" s="73">
        <v>20000</v>
      </c>
      <c r="J29" s="73"/>
      <c r="K29" s="83"/>
      <c r="L29" s="82"/>
      <c r="M29" s="82"/>
      <c r="N29" s="131"/>
      <c r="O29" s="131"/>
      <c r="P29" s="42"/>
      <c r="Q29" t="str">
        <f>IF(C29="","",'OPĆI DIO'!$C$1)</f>
        <v>1837 SVEUČILIŠTE U ZAGREBU - GRAĐEVINSKI FAKULTET</v>
      </c>
      <c r="R29" t="str">
        <f t="shared" si="4"/>
        <v>323</v>
      </c>
      <c r="S29" t="str">
        <f t="shared" si="5"/>
        <v>32</v>
      </c>
      <c r="T29" t="str">
        <f t="shared" si="6"/>
        <v/>
      </c>
      <c r="U29" t="str">
        <f t="shared" si="7"/>
        <v>3</v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09">
        <v>51</v>
      </c>
      <c r="B30" s="38" t="str">
        <f t="shared" si="0"/>
        <v>Pomoći EU</v>
      </c>
      <c r="C30" s="83">
        <v>4224</v>
      </c>
      <c r="D30" s="38" t="str">
        <f t="shared" si="1"/>
        <v>Medicinska i laboratorijska oprema</v>
      </c>
      <c r="E30" s="74"/>
      <c r="F30" s="38" t="str">
        <f t="shared" si="2"/>
        <v/>
      </c>
      <c r="G30" s="38" t="str">
        <f t="shared" si="3"/>
        <v/>
      </c>
      <c r="H30" s="73">
        <v>1000</v>
      </c>
      <c r="I30" s="73">
        <v>1000</v>
      </c>
      <c r="J30" s="73"/>
      <c r="K30" s="83"/>
      <c r="L30" s="82"/>
      <c r="M30" s="82"/>
      <c r="N30" s="131"/>
      <c r="O30" s="131"/>
      <c r="P30" s="42"/>
      <c r="Q30" t="str">
        <f>IF(C30="","",'OPĆI DIO'!$C$1)</f>
        <v>1837 SVEUČILIŠTE U ZAGREBU - GRAĐEVINSKI FAKULTET</v>
      </c>
      <c r="R30" t="str">
        <f t="shared" si="4"/>
        <v>422</v>
      </c>
      <c r="S30" t="str">
        <f t="shared" si="5"/>
        <v>42</v>
      </c>
      <c r="T30" t="str">
        <f t="shared" si="6"/>
        <v/>
      </c>
      <c r="U30" t="str">
        <f t="shared" si="7"/>
        <v>4</v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09">
        <v>51</v>
      </c>
      <c r="B31" s="38" t="str">
        <f t="shared" si="0"/>
        <v>Pomoći EU</v>
      </c>
      <c r="C31" s="83">
        <v>3213</v>
      </c>
      <c r="D31" s="38" t="str">
        <f t="shared" si="1"/>
        <v>Stručno usavršavanje zaposlenika</v>
      </c>
      <c r="E31" s="74"/>
      <c r="F31" s="38" t="str">
        <f t="shared" si="2"/>
        <v/>
      </c>
      <c r="G31" s="38" t="str">
        <f t="shared" si="3"/>
        <v/>
      </c>
      <c r="H31" s="73">
        <v>10000</v>
      </c>
      <c r="I31" s="73">
        <v>5000</v>
      </c>
      <c r="J31" s="73"/>
      <c r="K31" s="83"/>
      <c r="L31" s="82"/>
      <c r="M31" s="82"/>
      <c r="N31" s="131"/>
      <c r="O31" s="131"/>
      <c r="P31" s="42"/>
      <c r="Q31" t="str">
        <f>IF(C31="","",'OPĆI DIO'!$C$1)</f>
        <v>1837 SVEUČILIŠTE U ZAGREBU - GRAĐEVINSKI FAKULTET</v>
      </c>
      <c r="R31" t="str">
        <f t="shared" si="4"/>
        <v>321</v>
      </c>
      <c r="S31" t="str">
        <f t="shared" si="5"/>
        <v>32</v>
      </c>
      <c r="T31" t="str">
        <f t="shared" si="6"/>
        <v/>
      </c>
      <c r="U31" t="str">
        <f t="shared" si="7"/>
        <v>3</v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09">
        <v>51</v>
      </c>
      <c r="B32" s="38" t="str">
        <f t="shared" si="0"/>
        <v>Pomoći EU</v>
      </c>
      <c r="C32" s="83">
        <v>3239</v>
      </c>
      <c r="D32" s="38" t="str">
        <f t="shared" si="1"/>
        <v>Ostale usluge</v>
      </c>
      <c r="E32" s="74"/>
      <c r="F32" s="38" t="str">
        <f t="shared" si="2"/>
        <v/>
      </c>
      <c r="G32" s="38" t="str">
        <f t="shared" si="3"/>
        <v/>
      </c>
      <c r="H32" s="73">
        <v>100227</v>
      </c>
      <c r="I32" s="73">
        <v>52612</v>
      </c>
      <c r="J32" s="73"/>
      <c r="K32" s="83"/>
      <c r="L32" s="82"/>
      <c r="M32" s="82"/>
      <c r="N32" s="131"/>
      <c r="O32" s="131"/>
      <c r="P32" s="42"/>
      <c r="Q32" t="str">
        <f>IF(C32="","",'OPĆI DIO'!$C$1)</f>
        <v>1837 SVEUČILIŠTE U ZAGREBU - GRAĐEVINSKI FAKULTET</v>
      </c>
      <c r="R32" t="str">
        <f t="shared" si="4"/>
        <v>323</v>
      </c>
      <c r="S32" t="str">
        <f t="shared" si="5"/>
        <v>32</v>
      </c>
      <c r="T32" t="str">
        <f t="shared" si="6"/>
        <v/>
      </c>
      <c r="U32" t="str">
        <f t="shared" si="7"/>
        <v>3</v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09">
        <v>51</v>
      </c>
      <c r="B33" s="38" t="str">
        <f t="shared" si="0"/>
        <v>Pomoći EU</v>
      </c>
      <c r="C33" s="83">
        <v>3111</v>
      </c>
      <c r="D33" s="38" t="str">
        <f t="shared" si="1"/>
        <v>Plaće za redovan rad</v>
      </c>
      <c r="E33" s="74" t="s">
        <v>6357</v>
      </c>
      <c r="F33" s="38" t="str">
        <f t="shared" si="2"/>
        <v>CIRCUIT HORIZON EUROPE</v>
      </c>
      <c r="G33" s="38" t="str">
        <f t="shared" si="3"/>
        <v>0942</v>
      </c>
      <c r="H33" s="73">
        <v>55405</v>
      </c>
      <c r="I33" s="73">
        <v>55405</v>
      </c>
      <c r="J33" s="73"/>
      <c r="K33" s="83"/>
      <c r="L33" s="82"/>
      <c r="M33" s="82"/>
      <c r="N33" s="131"/>
      <c r="O33" s="131"/>
      <c r="P33" s="42"/>
      <c r="Q33" t="str">
        <f>IF(C33="","",'OPĆI DIO'!$C$1)</f>
        <v>1837 SVEUČILIŠTE U ZAGREBU - GRAĐEVINSKI FAKULTET</v>
      </c>
      <c r="R33" t="str">
        <f t="shared" si="4"/>
        <v>311</v>
      </c>
      <c r="S33" t="str">
        <f t="shared" si="5"/>
        <v>31</v>
      </c>
      <c r="T33" t="str">
        <f t="shared" si="6"/>
        <v>94</v>
      </c>
      <c r="U33" t="str">
        <f t="shared" si="7"/>
        <v>3</v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4469</v>
      </c>
      <c r="AF33" t="s">
        <v>4470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09">
        <v>51</v>
      </c>
      <c r="B34" s="38" t="str">
        <f t="shared" si="0"/>
        <v>Pomoći EU</v>
      </c>
      <c r="C34" s="83">
        <v>3132</v>
      </c>
      <c r="D34" s="38" t="str">
        <f t="shared" si="1"/>
        <v>Doprinosi za obvezno zdravstveno osiguranje</v>
      </c>
      <c r="E34" s="74"/>
      <c r="F34" s="38" t="str">
        <f t="shared" si="2"/>
        <v/>
      </c>
      <c r="G34" s="38" t="str">
        <f t="shared" si="3"/>
        <v/>
      </c>
      <c r="H34" s="73">
        <v>9142</v>
      </c>
      <c r="I34" s="73">
        <v>9142</v>
      </c>
      <c r="J34" s="73"/>
      <c r="K34" s="83"/>
      <c r="L34" s="82"/>
      <c r="M34" s="82"/>
      <c r="N34" s="131"/>
      <c r="O34" s="131"/>
      <c r="P34" s="42"/>
      <c r="Q34" t="str">
        <f>IF(C34="","",'OPĆI DIO'!$C$1)</f>
        <v>1837 SVEUČILIŠTE U ZAGREBU - GRAĐEVINSKI FAKULTET</v>
      </c>
      <c r="R34" t="str">
        <f t="shared" si="4"/>
        <v>313</v>
      </c>
      <c r="S34" t="str">
        <f t="shared" si="5"/>
        <v>31</v>
      </c>
      <c r="T34" t="str">
        <f t="shared" si="6"/>
        <v/>
      </c>
      <c r="U34" t="str">
        <f t="shared" si="7"/>
        <v>3</v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4471</v>
      </c>
      <c r="AF34" t="s">
        <v>4472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09">
        <v>51</v>
      </c>
      <c r="B35" s="38" t="str">
        <f t="shared" si="0"/>
        <v>Pomoći EU</v>
      </c>
      <c r="C35" s="83">
        <v>3211</v>
      </c>
      <c r="D35" s="38" t="str">
        <f t="shared" si="1"/>
        <v>Službena putovanja</v>
      </c>
      <c r="E35" s="74"/>
      <c r="F35" s="38" t="str">
        <f t="shared" si="2"/>
        <v/>
      </c>
      <c r="G35" s="38" t="str">
        <f t="shared" si="3"/>
        <v/>
      </c>
      <c r="H35" s="73">
        <v>5200</v>
      </c>
      <c r="I35" s="73">
        <v>4100</v>
      </c>
      <c r="J35" s="73"/>
      <c r="K35" s="83"/>
      <c r="L35" s="82"/>
      <c r="M35" s="82"/>
      <c r="N35" s="131"/>
      <c r="O35" s="131"/>
      <c r="P35" s="42"/>
      <c r="Q35" t="str">
        <f>IF(C35="","",'OPĆI DIO'!$C$1)</f>
        <v>1837 SVEUČILIŠTE U ZAGREBU - GRAĐEVINSKI FAKULTET</v>
      </c>
      <c r="R35" t="str">
        <f t="shared" si="4"/>
        <v>321</v>
      </c>
      <c r="S35" t="str">
        <f t="shared" si="5"/>
        <v>32</v>
      </c>
      <c r="T35" t="str">
        <f t="shared" si="6"/>
        <v/>
      </c>
      <c r="U35" t="str">
        <f t="shared" si="7"/>
        <v>3</v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4473</v>
      </c>
      <c r="AF35" t="s">
        <v>4474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09">
        <v>51</v>
      </c>
      <c r="B36" s="38" t="str">
        <f t="shared" si="0"/>
        <v>Pomoći EU</v>
      </c>
      <c r="C36" s="83">
        <v>3221</v>
      </c>
      <c r="D36" s="38" t="str">
        <f t="shared" si="1"/>
        <v>Uredski materijal i ostali materijalni rashodi</v>
      </c>
      <c r="E36" s="74"/>
      <c r="F36" s="38" t="str">
        <f t="shared" si="2"/>
        <v/>
      </c>
      <c r="G36" s="38" t="str">
        <f t="shared" si="3"/>
        <v/>
      </c>
      <c r="H36" s="73">
        <v>845</v>
      </c>
      <c r="I36" s="73">
        <v>930</v>
      </c>
      <c r="J36" s="73"/>
      <c r="K36" s="83"/>
      <c r="L36" s="82"/>
      <c r="M36" s="82"/>
      <c r="N36" s="131"/>
      <c r="O36" s="131"/>
      <c r="P36" s="42"/>
      <c r="Q36" t="str">
        <f>IF(C36="","",'OPĆI DIO'!$C$1)</f>
        <v>1837 SVEUČILIŠTE U ZAGREBU - GRAĐEVINSKI FAKULTET</v>
      </c>
      <c r="R36" t="str">
        <f t="shared" si="4"/>
        <v>322</v>
      </c>
      <c r="S36" t="str">
        <f t="shared" si="5"/>
        <v>32</v>
      </c>
      <c r="T36" t="str">
        <f t="shared" si="6"/>
        <v/>
      </c>
      <c r="U36" t="str">
        <f t="shared" si="7"/>
        <v>3</v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4475</v>
      </c>
      <c r="AF36" t="s">
        <v>4476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09">
        <v>51</v>
      </c>
      <c r="B37" s="38" t="str">
        <f t="shared" si="0"/>
        <v>Pomoći EU</v>
      </c>
      <c r="C37" s="83">
        <v>3237</v>
      </c>
      <c r="D37" s="38" t="str">
        <f t="shared" si="1"/>
        <v>Intelektualne i osobne usluge</v>
      </c>
      <c r="E37" s="74"/>
      <c r="F37" s="38" t="str">
        <f t="shared" si="2"/>
        <v/>
      </c>
      <c r="G37" s="38" t="str">
        <f t="shared" si="3"/>
        <v/>
      </c>
      <c r="H37" s="73">
        <v>3200</v>
      </c>
      <c r="I37" s="73">
        <v>2500</v>
      </c>
      <c r="J37" s="73"/>
      <c r="K37" s="83"/>
      <c r="L37" s="82"/>
      <c r="M37" s="82"/>
      <c r="N37" s="131"/>
      <c r="O37" s="131"/>
      <c r="P37" s="42"/>
      <c r="Q37" t="str">
        <f>IF(C37="","",'OPĆI DIO'!$C$1)</f>
        <v>1837 SVEUČILIŠTE U ZAGREBU - GRAĐEVINSKI FAKULTET</v>
      </c>
      <c r="R37" t="str">
        <f t="shared" si="4"/>
        <v>323</v>
      </c>
      <c r="S37" t="str">
        <f t="shared" si="5"/>
        <v>32</v>
      </c>
      <c r="T37" t="str">
        <f t="shared" si="6"/>
        <v/>
      </c>
      <c r="U37" t="str">
        <f t="shared" si="7"/>
        <v>3</v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09">
        <v>51</v>
      </c>
      <c r="B38" s="38" t="str">
        <f t="shared" si="0"/>
        <v>Pomoći EU</v>
      </c>
      <c r="C38" s="83">
        <v>3111</v>
      </c>
      <c r="D38" s="38" t="str">
        <f t="shared" si="1"/>
        <v>Plaće za redovan rad</v>
      </c>
      <c r="E38" s="74" t="s">
        <v>6361</v>
      </c>
      <c r="F38" s="38" t="str">
        <f t="shared" si="2"/>
        <v>CRISAFE UNION CIVIL PROTECTION MECHANISM 2021.-2027.</v>
      </c>
      <c r="G38" s="38" t="str">
        <f t="shared" si="3"/>
        <v>0942</v>
      </c>
      <c r="H38" s="73">
        <v>66728</v>
      </c>
      <c r="I38" s="73">
        <v>11500</v>
      </c>
      <c r="J38" s="73"/>
      <c r="K38" s="83"/>
      <c r="L38" s="82"/>
      <c r="M38" s="82"/>
      <c r="N38" s="131"/>
      <c r="O38" s="131"/>
      <c r="P38" s="42"/>
      <c r="Q38" t="str">
        <f>IF(C38="","",'OPĆI DIO'!$C$1)</f>
        <v>1837 SVEUČILIŠTE U ZAGREBU - GRAĐEVINSKI FAKULTET</v>
      </c>
      <c r="R38" t="str">
        <f t="shared" si="4"/>
        <v>311</v>
      </c>
      <c r="S38" t="str">
        <f t="shared" si="5"/>
        <v>31</v>
      </c>
      <c r="T38" t="str">
        <f t="shared" si="6"/>
        <v>94</v>
      </c>
      <c r="U38" t="str">
        <f t="shared" si="7"/>
        <v>3</v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4477</v>
      </c>
      <c r="AF38" t="s">
        <v>4478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09">
        <v>51</v>
      </c>
      <c r="B39" s="38" t="str">
        <f t="shared" si="0"/>
        <v>Pomoći EU</v>
      </c>
      <c r="C39" s="83">
        <v>3132</v>
      </c>
      <c r="D39" s="38" t="str">
        <f t="shared" si="1"/>
        <v>Doprinosi za obvezno zdravstveno osiguranje</v>
      </c>
      <c r="E39" s="74"/>
      <c r="F39" s="38" t="str">
        <f t="shared" si="2"/>
        <v/>
      </c>
      <c r="G39" s="38" t="str">
        <f t="shared" si="3"/>
        <v/>
      </c>
      <c r="H39" s="73">
        <v>11010</v>
      </c>
      <c r="I39" s="73">
        <v>1897</v>
      </c>
      <c r="J39" s="73"/>
      <c r="K39" s="83"/>
      <c r="L39" s="82"/>
      <c r="M39" s="82"/>
      <c r="N39" s="131"/>
      <c r="O39" s="131"/>
      <c r="P39" s="42"/>
      <c r="Q39" t="str">
        <f>IF(C39="","",'OPĆI DIO'!$C$1)</f>
        <v>1837 SVEUČILIŠTE U ZAGREBU - GRAĐEVINSKI FAKULTET</v>
      </c>
      <c r="R39" t="str">
        <f t="shared" si="4"/>
        <v>313</v>
      </c>
      <c r="S39" t="str">
        <f t="shared" si="5"/>
        <v>31</v>
      </c>
      <c r="T39" t="str">
        <f t="shared" si="6"/>
        <v/>
      </c>
      <c r="U39" t="str">
        <f t="shared" si="7"/>
        <v>3</v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4479</v>
      </c>
      <c r="AF39" t="s">
        <v>4480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09">
        <v>51</v>
      </c>
      <c r="B40" s="38" t="str">
        <f t="shared" si="0"/>
        <v>Pomoći EU</v>
      </c>
      <c r="C40" s="83">
        <v>3211</v>
      </c>
      <c r="D40" s="38" t="str">
        <f t="shared" si="1"/>
        <v>Službena putovanja</v>
      </c>
      <c r="E40" s="74"/>
      <c r="F40" s="38" t="str">
        <f t="shared" si="2"/>
        <v/>
      </c>
      <c r="G40" s="38" t="str">
        <f t="shared" si="3"/>
        <v/>
      </c>
      <c r="H40" s="73">
        <v>1300</v>
      </c>
      <c r="I40" s="73">
        <v>1230</v>
      </c>
      <c r="J40" s="73"/>
      <c r="K40" s="83"/>
      <c r="L40" s="82"/>
      <c r="M40" s="82"/>
      <c r="N40" s="131"/>
      <c r="O40" s="131"/>
      <c r="P40" s="42"/>
      <c r="Q40" t="str">
        <f>IF(C40="","",'OPĆI DIO'!$C$1)</f>
        <v>1837 SVEUČILIŠTE U ZAGREBU - GRAĐEVINSKI FAKULTET</v>
      </c>
      <c r="R40" t="str">
        <f t="shared" si="4"/>
        <v>321</v>
      </c>
      <c r="S40" t="str">
        <f t="shared" si="5"/>
        <v>32</v>
      </c>
      <c r="T40" t="str">
        <f t="shared" si="6"/>
        <v/>
      </c>
      <c r="U40" t="str">
        <f t="shared" si="7"/>
        <v>3</v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4481</v>
      </c>
      <c r="AF40" t="s">
        <v>4482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09">
        <v>51</v>
      </c>
      <c r="B41" s="38" t="str">
        <f t="shared" si="0"/>
        <v>Pomoći EU</v>
      </c>
      <c r="C41" s="83">
        <v>3221</v>
      </c>
      <c r="D41" s="38" t="str">
        <f t="shared" si="1"/>
        <v>Uredski materijal i ostali materijalni rashodi</v>
      </c>
      <c r="E41" s="74"/>
      <c r="F41" s="38" t="str">
        <f t="shared" si="2"/>
        <v/>
      </c>
      <c r="G41" s="38" t="str">
        <f t="shared" si="3"/>
        <v/>
      </c>
      <c r="H41" s="73">
        <v>1570</v>
      </c>
      <c r="I41" s="73">
        <v>5200</v>
      </c>
      <c r="J41" s="73"/>
      <c r="K41" s="83"/>
      <c r="L41" s="82"/>
      <c r="M41" s="82"/>
      <c r="N41" s="131"/>
      <c r="O41" s="131"/>
      <c r="P41" s="42"/>
      <c r="Q41" t="str">
        <f>IF(C41="","",'OPĆI DIO'!$C$1)</f>
        <v>1837 SVEUČILIŠTE U ZAGREBU - GRAĐEVINSKI FAKULTET</v>
      </c>
      <c r="R41" t="str">
        <f t="shared" si="4"/>
        <v>322</v>
      </c>
      <c r="S41" t="str">
        <f t="shared" si="5"/>
        <v>32</v>
      </c>
      <c r="T41" t="str">
        <f t="shared" si="6"/>
        <v/>
      </c>
      <c r="U41" t="str">
        <f t="shared" si="7"/>
        <v>3</v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4483</v>
      </c>
      <c r="AF41" t="s">
        <v>4484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09">
        <v>51</v>
      </c>
      <c r="B42" s="38" t="str">
        <f t="shared" si="0"/>
        <v>Pomoći EU</v>
      </c>
      <c r="C42" s="83">
        <v>3237</v>
      </c>
      <c r="D42" s="38" t="str">
        <f t="shared" si="1"/>
        <v>Intelektualne i osobne usluge</v>
      </c>
      <c r="E42" s="74"/>
      <c r="F42" s="38" t="str">
        <f t="shared" si="2"/>
        <v/>
      </c>
      <c r="G42" s="38" t="str">
        <f t="shared" si="3"/>
        <v/>
      </c>
      <c r="H42" s="73">
        <v>19000</v>
      </c>
      <c r="I42" s="73"/>
      <c r="J42" s="73"/>
      <c r="K42" s="83"/>
      <c r="L42" s="82"/>
      <c r="M42" s="82"/>
      <c r="N42" s="131"/>
      <c r="O42" s="131"/>
      <c r="P42" s="42"/>
      <c r="Q42" t="str">
        <f>IF(C42="","",'OPĆI DIO'!$C$1)</f>
        <v>1837 SVEUČILIŠTE U ZAGREBU - GRAĐEVINSKI FAKULTET</v>
      </c>
      <c r="R42" t="str">
        <f t="shared" si="4"/>
        <v>323</v>
      </c>
      <c r="S42" t="str">
        <f t="shared" si="5"/>
        <v>32</v>
      </c>
      <c r="T42" t="str">
        <f t="shared" si="6"/>
        <v/>
      </c>
      <c r="U42" t="str">
        <f t="shared" si="7"/>
        <v>3</v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4485</v>
      </c>
      <c r="AF42" t="s">
        <v>4486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09">
        <v>51</v>
      </c>
      <c r="B43" s="38" t="str">
        <f t="shared" si="0"/>
        <v>Pomoći EU</v>
      </c>
      <c r="C43" s="83">
        <v>3111</v>
      </c>
      <c r="D43" s="38" t="str">
        <f t="shared" si="1"/>
        <v>Plaće za redovan rad</v>
      </c>
      <c r="E43" s="74" t="s">
        <v>6359</v>
      </c>
      <c r="F43" s="38" t="str">
        <f t="shared" si="2"/>
        <v>GREENCO ERASMUS+ 2021.-2027.</v>
      </c>
      <c r="G43" s="38" t="str">
        <f t="shared" si="3"/>
        <v>0942</v>
      </c>
      <c r="H43" s="73">
        <v>55995</v>
      </c>
      <c r="I43" s="73">
        <v>37330</v>
      </c>
      <c r="J43" s="73"/>
      <c r="K43" s="83"/>
      <c r="L43" s="82"/>
      <c r="M43" s="82"/>
      <c r="N43" s="131"/>
      <c r="O43" s="131"/>
      <c r="P43" s="42"/>
      <c r="Q43" t="str">
        <f>IF(C43="","",'OPĆI DIO'!$C$1)</f>
        <v>1837 SVEUČILIŠTE U ZAGREBU - GRAĐEVINSKI FAKULTET</v>
      </c>
      <c r="R43" t="str">
        <f t="shared" si="4"/>
        <v>311</v>
      </c>
      <c r="S43" t="str">
        <f t="shared" si="5"/>
        <v>31</v>
      </c>
      <c r="T43" t="str">
        <f t="shared" si="6"/>
        <v>94</v>
      </c>
      <c r="U43" t="str">
        <f t="shared" si="7"/>
        <v>3</v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4487</v>
      </c>
      <c r="AF43" t="s">
        <v>4488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09">
        <v>51</v>
      </c>
      <c r="B44" s="38" t="str">
        <f t="shared" si="0"/>
        <v>Pomoći EU</v>
      </c>
      <c r="C44" s="83">
        <v>3132</v>
      </c>
      <c r="D44" s="38" t="str">
        <f t="shared" si="1"/>
        <v>Doprinosi za obvezno zdravstveno osiguranje</v>
      </c>
      <c r="E44" s="74"/>
      <c r="F44" s="38" t="str">
        <f t="shared" si="2"/>
        <v/>
      </c>
      <c r="G44" s="38" t="str">
        <f t="shared" si="3"/>
        <v/>
      </c>
      <c r="H44" s="73">
        <v>9239</v>
      </c>
      <c r="I44" s="73">
        <v>6160</v>
      </c>
      <c r="J44" s="73"/>
      <c r="K44" s="83"/>
      <c r="L44" s="82"/>
      <c r="M44" s="82"/>
      <c r="N44" s="131"/>
      <c r="O44" s="131"/>
      <c r="P44" s="42"/>
      <c r="Q44" t="str">
        <f>IF(C44="","",'OPĆI DIO'!$C$1)</f>
        <v>1837 SVEUČILIŠTE U ZAGREBU - GRAĐEVINSKI FAKULTET</v>
      </c>
      <c r="R44" t="str">
        <f t="shared" si="4"/>
        <v>313</v>
      </c>
      <c r="S44" t="str">
        <f t="shared" si="5"/>
        <v>31</v>
      </c>
      <c r="T44" t="str">
        <f t="shared" si="6"/>
        <v/>
      </c>
      <c r="U44" t="str">
        <f t="shared" si="7"/>
        <v>3</v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4489</v>
      </c>
      <c r="AF44" t="s">
        <v>4490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09">
        <v>51</v>
      </c>
      <c r="B45" s="38" t="str">
        <f t="shared" si="0"/>
        <v>Pomoći EU</v>
      </c>
      <c r="C45" s="83">
        <v>3211</v>
      </c>
      <c r="D45" s="38" t="str">
        <f t="shared" si="1"/>
        <v>Službena putovanja</v>
      </c>
      <c r="E45" s="74"/>
      <c r="F45" s="38" t="str">
        <f t="shared" si="2"/>
        <v/>
      </c>
      <c r="G45" s="38" t="str">
        <f t="shared" si="3"/>
        <v/>
      </c>
      <c r="H45" s="73">
        <v>14480</v>
      </c>
      <c r="I45" s="73">
        <v>14480</v>
      </c>
      <c r="J45" s="73"/>
      <c r="K45" s="83"/>
      <c r="L45" s="82"/>
      <c r="M45" s="82"/>
      <c r="N45" s="131"/>
      <c r="O45" s="131"/>
      <c r="P45" s="42"/>
      <c r="Q45" t="str">
        <f>IF(C45="","",'OPĆI DIO'!$C$1)</f>
        <v>1837 SVEUČILIŠTE U ZAGREBU - GRAĐEVINSKI FAKULTET</v>
      </c>
      <c r="R45" t="str">
        <f t="shared" si="4"/>
        <v>321</v>
      </c>
      <c r="S45" t="str">
        <f t="shared" si="5"/>
        <v>32</v>
      </c>
      <c r="T45" t="str">
        <f t="shared" si="6"/>
        <v/>
      </c>
      <c r="U45" t="str">
        <f t="shared" si="7"/>
        <v>3</v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4491</v>
      </c>
      <c r="AF45" t="s">
        <v>4492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09">
        <v>51</v>
      </c>
      <c r="B46" s="38" t="str">
        <f t="shared" si="0"/>
        <v>Pomoći EU</v>
      </c>
      <c r="C46" s="83">
        <v>3221</v>
      </c>
      <c r="D46" s="38" t="str">
        <f t="shared" si="1"/>
        <v>Uredski materijal i ostali materijalni rashodi</v>
      </c>
      <c r="E46" s="74"/>
      <c r="F46" s="38" t="str">
        <f t="shared" si="2"/>
        <v/>
      </c>
      <c r="G46" s="38" t="str">
        <f t="shared" si="3"/>
        <v/>
      </c>
      <c r="H46" s="73">
        <v>3000</v>
      </c>
      <c r="I46" s="73">
        <v>2100</v>
      </c>
      <c r="J46" s="73"/>
      <c r="K46" s="83"/>
      <c r="L46" s="82"/>
      <c r="M46" s="82"/>
      <c r="N46" s="131"/>
      <c r="O46" s="131"/>
      <c r="P46" s="42"/>
      <c r="Q46" t="str">
        <f>IF(C46="","",'OPĆI DIO'!$C$1)</f>
        <v>1837 SVEUČILIŠTE U ZAGREBU - GRAĐEVINSKI FAKULTET</v>
      </c>
      <c r="R46" t="str">
        <f t="shared" si="4"/>
        <v>322</v>
      </c>
      <c r="S46" t="str">
        <f t="shared" si="5"/>
        <v>32</v>
      </c>
      <c r="T46" t="str">
        <f t="shared" si="6"/>
        <v/>
      </c>
      <c r="U46" t="str">
        <f t="shared" si="7"/>
        <v>3</v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4493</v>
      </c>
      <c r="AF46" t="s">
        <v>4494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09">
        <v>51</v>
      </c>
      <c r="B47" s="38" t="str">
        <f t="shared" si="0"/>
        <v>Pomoći EU</v>
      </c>
      <c r="C47" s="83">
        <v>3237</v>
      </c>
      <c r="D47" s="38" t="str">
        <f t="shared" si="1"/>
        <v>Intelektualne i osobne usluge</v>
      </c>
      <c r="E47" s="74"/>
      <c r="F47" s="38" t="str">
        <f t="shared" si="2"/>
        <v/>
      </c>
      <c r="G47" s="38" t="str">
        <f t="shared" si="3"/>
        <v/>
      </c>
      <c r="H47" s="73">
        <v>40500</v>
      </c>
      <c r="I47" s="73">
        <v>40000</v>
      </c>
      <c r="J47" s="73"/>
      <c r="K47" s="83"/>
      <c r="L47" s="82"/>
      <c r="M47" s="82"/>
      <c r="N47" s="131"/>
      <c r="O47" s="131"/>
      <c r="P47" s="42"/>
      <c r="Q47" t="str">
        <f>IF(C47="","",'OPĆI DIO'!$C$1)</f>
        <v>1837 SVEUČILIŠTE U ZAGREBU - GRAĐEVINSKI FAKULTET</v>
      </c>
      <c r="R47" t="str">
        <f t="shared" si="4"/>
        <v>323</v>
      </c>
      <c r="S47" t="str">
        <f t="shared" si="5"/>
        <v>32</v>
      </c>
      <c r="T47" t="str">
        <f t="shared" si="6"/>
        <v/>
      </c>
      <c r="U47" t="str">
        <f t="shared" si="7"/>
        <v>3</v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4495</v>
      </c>
      <c r="AF47" t="s">
        <v>4496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09"/>
      <c r="B48" s="38" t="str">
        <f t="shared" si="0"/>
        <v/>
      </c>
      <c r="C48" s="83"/>
      <c r="D48" s="38" t="str">
        <f t="shared" si="1"/>
        <v/>
      </c>
      <c r="E48" s="74"/>
      <c r="F48" s="38" t="str">
        <f t="shared" si="2"/>
        <v/>
      </c>
      <c r="G48" s="38" t="str">
        <f t="shared" si="3"/>
        <v/>
      </c>
      <c r="H48" s="73"/>
      <c r="I48" s="73"/>
      <c r="J48" s="73"/>
      <c r="K48" s="83"/>
      <c r="L48" s="82"/>
      <c r="M48" s="82"/>
      <c r="N48" s="131"/>
      <c r="O48" s="131"/>
      <c r="P48" s="42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4497</v>
      </c>
      <c r="AF48" t="s">
        <v>4498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09"/>
      <c r="B49" s="38" t="str">
        <f t="shared" si="0"/>
        <v/>
      </c>
      <c r="C49" s="83"/>
      <c r="D49" s="38" t="str">
        <f t="shared" si="1"/>
        <v/>
      </c>
      <c r="E49" s="74"/>
      <c r="F49" s="38" t="str">
        <f t="shared" si="2"/>
        <v/>
      </c>
      <c r="G49" s="38" t="str">
        <f t="shared" si="3"/>
        <v/>
      </c>
      <c r="H49" s="73"/>
      <c r="I49" s="73"/>
      <c r="J49" s="73"/>
      <c r="K49" s="83"/>
      <c r="L49" s="82"/>
      <c r="M49" s="82"/>
      <c r="N49" s="131"/>
      <c r="O49" s="131"/>
      <c r="P49" s="42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4499</v>
      </c>
      <c r="AF49" t="s">
        <v>4500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09"/>
      <c r="B50" s="38" t="str">
        <f t="shared" si="0"/>
        <v/>
      </c>
      <c r="C50" s="83"/>
      <c r="D50" s="38" t="str">
        <f t="shared" si="1"/>
        <v/>
      </c>
      <c r="E50" s="74"/>
      <c r="F50" s="38" t="str">
        <f t="shared" si="2"/>
        <v/>
      </c>
      <c r="G50" s="38" t="str">
        <f t="shared" si="3"/>
        <v/>
      </c>
      <c r="H50" s="73"/>
      <c r="I50" s="73"/>
      <c r="J50" s="73"/>
      <c r="K50" s="83"/>
      <c r="L50" s="82"/>
      <c r="M50" s="82"/>
      <c r="N50" s="131"/>
      <c r="O50" s="131"/>
      <c r="P50" s="42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09"/>
      <c r="B51" s="38" t="str">
        <f t="shared" si="0"/>
        <v/>
      </c>
      <c r="C51" s="83"/>
      <c r="D51" s="38" t="str">
        <f t="shared" si="1"/>
        <v/>
      </c>
      <c r="E51" s="74"/>
      <c r="F51" s="38" t="str">
        <f t="shared" si="2"/>
        <v/>
      </c>
      <c r="G51" s="38" t="str">
        <f t="shared" si="3"/>
        <v/>
      </c>
      <c r="H51" s="73"/>
      <c r="I51" s="73"/>
      <c r="J51" s="73"/>
      <c r="K51" s="83"/>
      <c r="L51" s="82"/>
      <c r="M51" s="82"/>
      <c r="N51" s="131"/>
      <c r="O51" s="131"/>
      <c r="P51" s="42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09"/>
      <c r="B52" s="38" t="str">
        <f t="shared" si="0"/>
        <v/>
      </c>
      <c r="C52" s="83"/>
      <c r="D52" s="38" t="str">
        <f t="shared" si="1"/>
        <v/>
      </c>
      <c r="E52" s="74"/>
      <c r="F52" s="38" t="str">
        <f t="shared" si="2"/>
        <v/>
      </c>
      <c r="G52" s="38" t="str">
        <f t="shared" si="3"/>
        <v/>
      </c>
      <c r="H52" s="73"/>
      <c r="I52" s="73"/>
      <c r="J52" s="73"/>
      <c r="K52" s="83"/>
      <c r="L52" s="82"/>
      <c r="M52" s="82"/>
      <c r="N52" s="131"/>
      <c r="O52" s="131"/>
      <c r="P52" s="42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4501</v>
      </c>
      <c r="AF52" t="s">
        <v>4502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09"/>
      <c r="B53" s="38" t="str">
        <f t="shared" si="0"/>
        <v/>
      </c>
      <c r="C53" s="83"/>
      <c r="D53" s="38" t="str">
        <f t="shared" si="1"/>
        <v/>
      </c>
      <c r="E53" s="74"/>
      <c r="F53" s="38" t="str">
        <f t="shared" si="2"/>
        <v/>
      </c>
      <c r="G53" s="38" t="str">
        <f t="shared" si="3"/>
        <v/>
      </c>
      <c r="H53" s="73"/>
      <c r="I53" s="73"/>
      <c r="J53" s="73"/>
      <c r="K53" s="83"/>
      <c r="L53" s="82"/>
      <c r="M53" s="82"/>
      <c r="N53" s="131"/>
      <c r="O53" s="131"/>
      <c r="P53" s="42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4503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09"/>
      <c r="B54" s="38" t="str">
        <f t="shared" si="0"/>
        <v/>
      </c>
      <c r="C54" s="83"/>
      <c r="D54" s="38" t="str">
        <f t="shared" si="1"/>
        <v/>
      </c>
      <c r="E54" s="74"/>
      <c r="F54" s="38" t="str">
        <f t="shared" si="2"/>
        <v/>
      </c>
      <c r="G54" s="38" t="str">
        <f t="shared" si="3"/>
        <v/>
      </c>
      <c r="H54" s="73"/>
      <c r="I54" s="73"/>
      <c r="J54" s="73"/>
      <c r="K54" s="83"/>
      <c r="L54" s="82"/>
      <c r="M54" s="82"/>
      <c r="N54" s="131"/>
      <c r="O54" s="131"/>
      <c r="P54" s="42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4504</v>
      </c>
      <c r="AF54" t="s">
        <v>4505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09"/>
      <c r="B55" s="38" t="str">
        <f t="shared" si="0"/>
        <v/>
      </c>
      <c r="C55" s="83"/>
      <c r="D55" s="38" t="str">
        <f t="shared" si="1"/>
        <v/>
      </c>
      <c r="E55" s="74"/>
      <c r="F55" s="38" t="str">
        <f t="shared" si="2"/>
        <v/>
      </c>
      <c r="G55" s="38" t="str">
        <f t="shared" si="3"/>
        <v/>
      </c>
      <c r="H55" s="73"/>
      <c r="I55" s="73"/>
      <c r="J55" s="73"/>
      <c r="K55" s="83"/>
      <c r="L55" s="82"/>
      <c r="M55" s="82"/>
      <c r="N55" s="131"/>
      <c r="O55" s="131"/>
      <c r="P55" s="42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4506</v>
      </c>
      <c r="AF55" t="s">
        <v>4507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09"/>
      <c r="B56" s="38" t="str">
        <f t="shared" si="0"/>
        <v/>
      </c>
      <c r="C56" s="83"/>
      <c r="D56" s="38" t="str">
        <f t="shared" si="1"/>
        <v/>
      </c>
      <c r="E56" s="74"/>
      <c r="F56" s="38" t="str">
        <f t="shared" si="2"/>
        <v/>
      </c>
      <c r="G56" s="38" t="str">
        <f t="shared" si="3"/>
        <v/>
      </c>
      <c r="H56" s="73"/>
      <c r="I56" s="73"/>
      <c r="J56" s="73"/>
      <c r="K56" s="83"/>
      <c r="L56" s="82"/>
      <c r="M56" s="82"/>
      <c r="N56" s="131"/>
      <c r="O56" s="131"/>
      <c r="P56" s="42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4508</v>
      </c>
      <c r="AF56" t="s">
        <v>4509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09"/>
      <c r="B57" s="38" t="str">
        <f t="shared" si="0"/>
        <v/>
      </c>
      <c r="C57" s="83"/>
      <c r="D57" s="38" t="str">
        <f t="shared" si="1"/>
        <v/>
      </c>
      <c r="E57" s="74"/>
      <c r="F57" s="38" t="str">
        <f t="shared" si="2"/>
        <v/>
      </c>
      <c r="G57" s="38" t="str">
        <f t="shared" si="3"/>
        <v/>
      </c>
      <c r="H57" s="73"/>
      <c r="I57" s="73"/>
      <c r="J57" s="73"/>
      <c r="K57" s="83"/>
      <c r="L57" s="82"/>
      <c r="M57" s="82"/>
      <c r="N57" s="131"/>
      <c r="O57" s="131"/>
      <c r="P57" s="42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09"/>
      <c r="B58" s="38" t="str">
        <f t="shared" si="0"/>
        <v/>
      </c>
      <c r="C58" s="83"/>
      <c r="D58" s="38" t="str">
        <f t="shared" si="1"/>
        <v/>
      </c>
      <c r="E58" s="74"/>
      <c r="F58" s="38" t="str">
        <f t="shared" si="2"/>
        <v/>
      </c>
      <c r="G58" s="38" t="str">
        <f t="shared" si="3"/>
        <v/>
      </c>
      <c r="H58" s="73"/>
      <c r="I58" s="73"/>
      <c r="J58" s="73"/>
      <c r="K58" s="83"/>
      <c r="L58" s="82"/>
      <c r="M58" s="82"/>
      <c r="N58" s="131"/>
      <c r="O58" s="131"/>
      <c r="P58" s="42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4510</v>
      </c>
      <c r="AF58" t="s">
        <v>4511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09"/>
      <c r="B59" s="38" t="str">
        <f t="shared" si="0"/>
        <v/>
      </c>
      <c r="C59" s="83"/>
      <c r="D59" s="38" t="str">
        <f t="shared" si="1"/>
        <v/>
      </c>
      <c r="E59" s="74"/>
      <c r="F59" s="38" t="str">
        <f t="shared" si="2"/>
        <v/>
      </c>
      <c r="G59" s="38" t="str">
        <f t="shared" si="3"/>
        <v/>
      </c>
      <c r="H59" s="73"/>
      <c r="I59" s="73"/>
      <c r="J59" s="73"/>
      <c r="K59" s="83"/>
      <c r="L59" s="82"/>
      <c r="M59" s="82"/>
      <c r="N59" s="131"/>
      <c r="O59" s="131"/>
      <c r="P59" s="42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09"/>
      <c r="B60" s="38" t="str">
        <f t="shared" si="0"/>
        <v/>
      </c>
      <c r="C60" s="83"/>
      <c r="D60" s="38" t="str">
        <f t="shared" si="1"/>
        <v/>
      </c>
      <c r="E60" s="74"/>
      <c r="F60" s="38" t="str">
        <f t="shared" si="2"/>
        <v/>
      </c>
      <c r="G60" s="38" t="str">
        <f t="shared" si="3"/>
        <v/>
      </c>
      <c r="H60" s="73"/>
      <c r="I60" s="73"/>
      <c r="J60" s="73"/>
      <c r="K60" s="83"/>
      <c r="L60" s="82"/>
      <c r="M60" s="82"/>
      <c r="N60" s="131"/>
      <c r="O60" s="131"/>
      <c r="P60" s="42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4512</v>
      </c>
      <c r="AF60" t="s">
        <v>4513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09"/>
      <c r="B61" s="38" t="str">
        <f t="shared" si="0"/>
        <v/>
      </c>
      <c r="C61" s="83"/>
      <c r="D61" s="38" t="str">
        <f t="shared" si="1"/>
        <v/>
      </c>
      <c r="E61" s="74"/>
      <c r="F61" s="38" t="str">
        <f t="shared" si="2"/>
        <v/>
      </c>
      <c r="G61" s="38" t="str">
        <f t="shared" si="3"/>
        <v/>
      </c>
      <c r="H61" s="73"/>
      <c r="I61" s="73"/>
      <c r="J61" s="73"/>
      <c r="K61" s="83"/>
      <c r="L61" s="82"/>
      <c r="M61" s="82"/>
      <c r="N61" s="131"/>
      <c r="O61" s="131"/>
      <c r="P61" s="42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09"/>
      <c r="B62" s="38" t="str">
        <f t="shared" si="0"/>
        <v/>
      </c>
      <c r="C62" s="83"/>
      <c r="D62" s="38" t="str">
        <f t="shared" si="1"/>
        <v/>
      </c>
      <c r="E62" s="74"/>
      <c r="F62" s="38" t="str">
        <f t="shared" si="2"/>
        <v/>
      </c>
      <c r="G62" s="38" t="str">
        <f t="shared" si="3"/>
        <v/>
      </c>
      <c r="H62" s="73"/>
      <c r="I62" s="73"/>
      <c r="J62" s="73"/>
      <c r="K62" s="83"/>
      <c r="L62" s="82"/>
      <c r="M62" s="82"/>
      <c r="N62" s="131"/>
      <c r="O62" s="131"/>
      <c r="P62" s="42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4514</v>
      </c>
      <c r="AF62" t="s">
        <v>4515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09"/>
      <c r="B63" s="38" t="str">
        <f t="shared" si="0"/>
        <v/>
      </c>
      <c r="C63" s="83"/>
      <c r="D63" s="38" t="str">
        <f t="shared" si="1"/>
        <v/>
      </c>
      <c r="E63" s="74"/>
      <c r="F63" s="38" t="str">
        <f t="shared" si="2"/>
        <v/>
      </c>
      <c r="G63" s="38" t="str">
        <f t="shared" si="3"/>
        <v/>
      </c>
      <c r="H63" s="73"/>
      <c r="I63" s="73"/>
      <c r="J63" s="73"/>
      <c r="K63" s="83"/>
      <c r="L63" s="82"/>
      <c r="M63" s="82"/>
      <c r="N63" s="131"/>
      <c r="O63" s="131"/>
      <c r="P63" s="42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4516</v>
      </c>
      <c r="AF63" t="s">
        <v>4517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09"/>
      <c r="B64" s="38" t="str">
        <f t="shared" si="0"/>
        <v/>
      </c>
      <c r="C64" s="83"/>
      <c r="D64" s="38" t="str">
        <f t="shared" si="1"/>
        <v/>
      </c>
      <c r="E64" s="74"/>
      <c r="F64" s="38" t="str">
        <f t="shared" si="2"/>
        <v/>
      </c>
      <c r="G64" s="38" t="str">
        <f t="shared" si="3"/>
        <v/>
      </c>
      <c r="H64" s="73"/>
      <c r="I64" s="73"/>
      <c r="J64" s="73"/>
      <c r="K64" s="83"/>
      <c r="L64" s="82"/>
      <c r="M64" s="82"/>
      <c r="N64" s="131"/>
      <c r="O64" s="131"/>
      <c r="P64" s="42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4518</v>
      </c>
      <c r="AF64" t="s">
        <v>4519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09"/>
      <c r="B65" s="38" t="str">
        <f t="shared" si="0"/>
        <v/>
      </c>
      <c r="C65" s="83"/>
      <c r="D65" s="38" t="str">
        <f t="shared" si="1"/>
        <v/>
      </c>
      <c r="E65" s="74"/>
      <c r="F65" s="38" t="str">
        <f t="shared" si="2"/>
        <v/>
      </c>
      <c r="G65" s="38" t="str">
        <f t="shared" si="3"/>
        <v/>
      </c>
      <c r="H65" s="73"/>
      <c r="I65" s="73"/>
      <c r="J65" s="73"/>
      <c r="K65" s="83"/>
      <c r="L65" s="82"/>
      <c r="M65" s="82"/>
      <c r="N65" s="131"/>
      <c r="O65" s="131"/>
      <c r="P65" s="42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4520</v>
      </c>
      <c r="AF65" t="s">
        <v>4521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09"/>
      <c r="B66" s="38" t="str">
        <f t="shared" si="0"/>
        <v/>
      </c>
      <c r="C66" s="83"/>
      <c r="D66" s="38" t="str">
        <f t="shared" si="1"/>
        <v/>
      </c>
      <c r="E66" s="74"/>
      <c r="F66" s="38" t="str">
        <f t="shared" si="2"/>
        <v/>
      </c>
      <c r="G66" s="38" t="str">
        <f t="shared" si="3"/>
        <v/>
      </c>
      <c r="H66" s="73"/>
      <c r="I66" s="73"/>
      <c r="J66" s="73"/>
      <c r="K66" s="83"/>
      <c r="L66" s="82"/>
      <c r="M66" s="82"/>
      <c r="N66" s="131"/>
      <c r="O66" s="131"/>
      <c r="P66" s="42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09"/>
      <c r="B67" s="38" t="str">
        <f t="shared" si="0"/>
        <v/>
      </c>
      <c r="C67" s="83"/>
      <c r="D67" s="38" t="str">
        <f t="shared" si="1"/>
        <v/>
      </c>
      <c r="E67" s="74"/>
      <c r="F67" s="38" t="str">
        <f t="shared" si="2"/>
        <v/>
      </c>
      <c r="G67" s="38" t="str">
        <f t="shared" si="3"/>
        <v/>
      </c>
      <c r="H67" s="73"/>
      <c r="I67" s="73"/>
      <c r="J67" s="73"/>
      <c r="K67" s="83"/>
      <c r="L67" s="82"/>
      <c r="M67" s="82"/>
      <c r="N67" s="131"/>
      <c r="O67" s="131"/>
      <c r="P67" s="42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4522</v>
      </c>
      <c r="AF67" t="s">
        <v>4523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09"/>
      <c r="B68" s="38" t="str">
        <f t="shared" ref="B68:B131" si="11">IFERROR(VLOOKUP(A68,$V$6:$W$23,2,FALSE),"")</f>
        <v/>
      </c>
      <c r="C68" s="83"/>
      <c r="D68" s="38" t="str">
        <f t="shared" ref="D68:D131" si="12">IFERROR(VLOOKUP(C68,$Y$5:$AA$129,2,FALSE),"")</f>
        <v/>
      </c>
      <c r="E68" s="74"/>
      <c r="F68" s="38" t="str">
        <f t="shared" ref="F68:F131" si="13">IFERROR(VLOOKUP(E68,$AE$6:$AF$1763,2,FALSE),"")</f>
        <v/>
      </c>
      <c r="G68" s="38" t="str">
        <f t="shared" ref="G68:G131" si="14">IFERROR(VLOOKUP(E68,$AE$6:$AH$1763,4,FALSE),"")</f>
        <v/>
      </c>
      <c r="H68" s="73"/>
      <c r="I68" s="73"/>
      <c r="J68" s="73"/>
      <c r="K68" s="83"/>
      <c r="L68" s="82"/>
      <c r="M68" s="82"/>
      <c r="N68" s="131"/>
      <c r="O68" s="131"/>
      <c r="P68" s="42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09"/>
      <c r="B69" s="38" t="str">
        <f t="shared" si="11"/>
        <v/>
      </c>
      <c r="C69" s="83"/>
      <c r="D69" s="38" t="str">
        <f t="shared" si="12"/>
        <v/>
      </c>
      <c r="E69" s="74"/>
      <c r="F69" s="38" t="str">
        <f t="shared" si="13"/>
        <v/>
      </c>
      <c r="G69" s="38" t="str">
        <f t="shared" si="14"/>
        <v/>
      </c>
      <c r="H69" s="73"/>
      <c r="I69" s="73"/>
      <c r="J69" s="73"/>
      <c r="K69" s="83"/>
      <c r="L69" s="82"/>
      <c r="M69" s="82"/>
      <c r="N69" s="131"/>
      <c r="O69" s="131"/>
      <c r="P69" s="42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09"/>
      <c r="B70" s="38" t="str">
        <f t="shared" si="11"/>
        <v/>
      </c>
      <c r="C70" s="83"/>
      <c r="D70" s="38" t="str">
        <f t="shared" si="12"/>
        <v/>
      </c>
      <c r="E70" s="74"/>
      <c r="F70" s="38" t="str">
        <f t="shared" si="13"/>
        <v/>
      </c>
      <c r="G70" s="38" t="str">
        <f t="shared" si="14"/>
        <v/>
      </c>
      <c r="H70" s="73"/>
      <c r="I70" s="73"/>
      <c r="J70" s="73"/>
      <c r="K70" s="83"/>
      <c r="L70" s="82"/>
      <c r="M70" s="82"/>
      <c r="N70" s="131"/>
      <c r="O70" s="131"/>
      <c r="P70" s="42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4524</v>
      </c>
      <c r="AF70" t="s">
        <v>4525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09"/>
      <c r="B71" s="38" t="str">
        <f t="shared" si="11"/>
        <v/>
      </c>
      <c r="C71" s="83"/>
      <c r="D71" s="38" t="str">
        <f t="shared" si="12"/>
        <v/>
      </c>
      <c r="E71" s="74"/>
      <c r="F71" s="38" t="str">
        <f t="shared" si="13"/>
        <v/>
      </c>
      <c r="G71" s="38" t="str">
        <f t="shared" si="14"/>
        <v/>
      </c>
      <c r="H71" s="73"/>
      <c r="I71" s="73"/>
      <c r="J71" s="73"/>
      <c r="K71" s="83"/>
      <c r="L71" s="82"/>
      <c r="M71" s="82"/>
      <c r="N71" s="131"/>
      <c r="O71" s="131"/>
      <c r="P71" s="42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4526</v>
      </c>
      <c r="AF71" t="s">
        <v>4527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09"/>
      <c r="B72" s="38" t="str">
        <f t="shared" si="11"/>
        <v/>
      </c>
      <c r="C72" s="83"/>
      <c r="D72" s="38" t="str">
        <f t="shared" si="12"/>
        <v/>
      </c>
      <c r="E72" s="74"/>
      <c r="F72" s="38" t="str">
        <f t="shared" si="13"/>
        <v/>
      </c>
      <c r="G72" s="38" t="str">
        <f t="shared" si="14"/>
        <v/>
      </c>
      <c r="H72" s="73"/>
      <c r="I72" s="73"/>
      <c r="J72" s="73"/>
      <c r="K72" s="83"/>
      <c r="L72" s="82"/>
      <c r="M72" s="82"/>
      <c r="N72" s="131"/>
      <c r="O72" s="131"/>
      <c r="P72" s="42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4528</v>
      </c>
      <c r="AF72" t="s">
        <v>4529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09"/>
      <c r="B73" s="38" t="str">
        <f t="shared" si="11"/>
        <v/>
      </c>
      <c r="C73" s="83"/>
      <c r="D73" s="38" t="str">
        <f t="shared" si="12"/>
        <v/>
      </c>
      <c r="E73" s="74"/>
      <c r="F73" s="38" t="str">
        <f t="shared" si="13"/>
        <v/>
      </c>
      <c r="G73" s="38" t="str">
        <f t="shared" si="14"/>
        <v/>
      </c>
      <c r="H73" s="73"/>
      <c r="I73" s="73"/>
      <c r="J73" s="73"/>
      <c r="K73" s="83"/>
      <c r="L73" s="82"/>
      <c r="M73" s="82"/>
      <c r="N73" s="131"/>
      <c r="O73" s="131"/>
      <c r="P73" s="42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4530</v>
      </c>
      <c r="AF73" t="s">
        <v>4531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09"/>
      <c r="B74" s="38" t="str">
        <f t="shared" si="11"/>
        <v/>
      </c>
      <c r="C74" s="83"/>
      <c r="D74" s="38" t="str">
        <f t="shared" si="12"/>
        <v/>
      </c>
      <c r="E74" s="74"/>
      <c r="F74" s="38" t="str">
        <f t="shared" si="13"/>
        <v/>
      </c>
      <c r="G74" s="38" t="str">
        <f t="shared" si="14"/>
        <v/>
      </c>
      <c r="H74" s="73"/>
      <c r="I74" s="73"/>
      <c r="J74" s="73"/>
      <c r="K74" s="83"/>
      <c r="L74" s="82"/>
      <c r="M74" s="82"/>
      <c r="N74" s="131"/>
      <c r="O74" s="131"/>
      <c r="P74" s="42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4532</v>
      </c>
      <c r="AF74" t="s">
        <v>4533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09"/>
      <c r="B75" s="38" t="str">
        <f t="shared" si="11"/>
        <v/>
      </c>
      <c r="C75" s="83"/>
      <c r="D75" s="38" t="str">
        <f t="shared" si="12"/>
        <v/>
      </c>
      <c r="E75" s="74"/>
      <c r="F75" s="38" t="str">
        <f t="shared" si="13"/>
        <v/>
      </c>
      <c r="G75" s="38" t="str">
        <f t="shared" si="14"/>
        <v/>
      </c>
      <c r="H75" s="73"/>
      <c r="I75" s="73"/>
      <c r="J75" s="73"/>
      <c r="K75" s="83"/>
      <c r="L75" s="82"/>
      <c r="M75" s="82"/>
      <c r="N75" s="131"/>
      <c r="O75" s="131"/>
      <c r="P75" s="42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4534</v>
      </c>
      <c r="AF75" t="s">
        <v>4535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09"/>
      <c r="B76" s="38" t="str">
        <f t="shared" si="11"/>
        <v/>
      </c>
      <c r="C76" s="83"/>
      <c r="D76" s="38" t="str">
        <f t="shared" si="12"/>
        <v/>
      </c>
      <c r="E76" s="74"/>
      <c r="F76" s="38" t="str">
        <f t="shared" si="13"/>
        <v/>
      </c>
      <c r="G76" s="38" t="str">
        <f t="shared" si="14"/>
        <v/>
      </c>
      <c r="H76" s="73"/>
      <c r="I76" s="73"/>
      <c r="J76" s="73"/>
      <c r="K76" s="83"/>
      <c r="L76" s="82"/>
      <c r="M76" s="82"/>
      <c r="N76" s="131"/>
      <c r="O76" s="131"/>
      <c r="P76" s="42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4536</v>
      </c>
      <c r="AF76" t="s">
        <v>4537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09"/>
      <c r="B77" s="38" t="str">
        <f t="shared" si="11"/>
        <v/>
      </c>
      <c r="C77" s="83"/>
      <c r="D77" s="38" t="str">
        <f t="shared" si="12"/>
        <v/>
      </c>
      <c r="E77" s="74"/>
      <c r="F77" s="38" t="str">
        <f t="shared" si="13"/>
        <v/>
      </c>
      <c r="G77" s="38" t="str">
        <f t="shared" si="14"/>
        <v/>
      </c>
      <c r="H77" s="73"/>
      <c r="I77" s="73"/>
      <c r="J77" s="73"/>
      <c r="K77" s="83"/>
      <c r="L77" s="82"/>
      <c r="M77" s="82"/>
      <c r="N77" s="131"/>
      <c r="O77" s="131"/>
      <c r="P77" s="42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4538</v>
      </c>
      <c r="AF77" t="s">
        <v>4539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09"/>
      <c r="B78" s="38" t="str">
        <f t="shared" si="11"/>
        <v/>
      </c>
      <c r="C78" s="83"/>
      <c r="D78" s="38" t="str">
        <f t="shared" si="12"/>
        <v/>
      </c>
      <c r="E78" s="74"/>
      <c r="F78" s="38" t="str">
        <f t="shared" si="13"/>
        <v/>
      </c>
      <c r="G78" s="38" t="str">
        <f t="shared" si="14"/>
        <v/>
      </c>
      <c r="H78" s="73"/>
      <c r="I78" s="73"/>
      <c r="J78" s="73"/>
      <c r="K78" s="83"/>
      <c r="L78" s="82"/>
      <c r="M78" s="82"/>
      <c r="N78" s="131"/>
      <c r="O78" s="131"/>
      <c r="P78" s="42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4540</v>
      </c>
      <c r="AF78" t="s">
        <v>4539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09"/>
      <c r="B79" s="38" t="str">
        <f t="shared" si="11"/>
        <v/>
      </c>
      <c r="C79" s="83"/>
      <c r="D79" s="38" t="str">
        <f t="shared" si="12"/>
        <v/>
      </c>
      <c r="E79" s="74"/>
      <c r="F79" s="38" t="str">
        <f t="shared" si="13"/>
        <v/>
      </c>
      <c r="G79" s="38" t="str">
        <f t="shared" si="14"/>
        <v/>
      </c>
      <c r="H79" s="73"/>
      <c r="I79" s="73"/>
      <c r="J79" s="73"/>
      <c r="K79" s="83"/>
      <c r="L79" s="82"/>
      <c r="M79" s="82"/>
      <c r="N79" s="131"/>
      <c r="O79" s="131"/>
      <c r="P79" s="42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4541</v>
      </c>
      <c r="AF79" t="s">
        <v>4542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09"/>
      <c r="B80" s="38" t="str">
        <f t="shared" si="11"/>
        <v/>
      </c>
      <c r="C80" s="83"/>
      <c r="D80" s="38" t="str">
        <f t="shared" si="12"/>
        <v/>
      </c>
      <c r="E80" s="74"/>
      <c r="F80" s="38" t="str">
        <f t="shared" si="13"/>
        <v/>
      </c>
      <c r="G80" s="38" t="str">
        <f t="shared" si="14"/>
        <v/>
      </c>
      <c r="H80" s="73"/>
      <c r="I80" s="73"/>
      <c r="J80" s="73"/>
      <c r="K80" s="83"/>
      <c r="L80" s="82"/>
      <c r="M80" s="82"/>
      <c r="N80" s="131"/>
      <c r="O80" s="131"/>
      <c r="P80" s="42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4543</v>
      </c>
      <c r="AF80" t="s">
        <v>4544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09"/>
      <c r="B81" s="38" t="str">
        <f t="shared" si="11"/>
        <v/>
      </c>
      <c r="C81" s="83"/>
      <c r="D81" s="38" t="str">
        <f t="shared" si="12"/>
        <v/>
      </c>
      <c r="E81" s="74"/>
      <c r="F81" s="38" t="str">
        <f t="shared" si="13"/>
        <v/>
      </c>
      <c r="G81" s="38" t="str">
        <f t="shared" si="14"/>
        <v/>
      </c>
      <c r="H81" s="73"/>
      <c r="I81" s="73"/>
      <c r="J81" s="73"/>
      <c r="K81" s="83"/>
      <c r="L81" s="82"/>
      <c r="M81" s="82"/>
      <c r="N81" s="131"/>
      <c r="O81" s="131"/>
      <c r="P81" s="42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1" t="s">
        <v>646</v>
      </c>
      <c r="AB81" t="str">
        <f t="shared" si="19"/>
        <v>38</v>
      </c>
      <c r="AC81" t="str">
        <f t="shared" si="20"/>
        <v>386</v>
      </c>
      <c r="AE81" t="s">
        <v>4545</v>
      </c>
      <c r="AF81" t="s">
        <v>4546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09"/>
      <c r="B82" s="38" t="str">
        <f t="shared" si="11"/>
        <v/>
      </c>
      <c r="C82" s="83"/>
      <c r="D82" s="38" t="str">
        <f t="shared" si="12"/>
        <v/>
      </c>
      <c r="E82" s="74"/>
      <c r="F82" s="38" t="str">
        <f t="shared" si="13"/>
        <v/>
      </c>
      <c r="G82" s="38" t="str">
        <f t="shared" si="14"/>
        <v/>
      </c>
      <c r="H82" s="73"/>
      <c r="I82" s="73"/>
      <c r="J82" s="73"/>
      <c r="K82" s="83"/>
      <c r="L82" s="82"/>
      <c r="M82" s="82"/>
      <c r="N82" s="131"/>
      <c r="O82" s="131"/>
      <c r="P82" s="42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4547</v>
      </c>
      <c r="AF82" t="s">
        <v>4548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09"/>
      <c r="B83" s="38" t="str">
        <f t="shared" si="11"/>
        <v/>
      </c>
      <c r="C83" s="83"/>
      <c r="D83" s="38" t="str">
        <f t="shared" si="12"/>
        <v/>
      </c>
      <c r="E83" s="74"/>
      <c r="F83" s="38" t="str">
        <f t="shared" si="13"/>
        <v/>
      </c>
      <c r="G83" s="38" t="str">
        <f t="shared" si="14"/>
        <v/>
      </c>
      <c r="H83" s="73"/>
      <c r="I83" s="73"/>
      <c r="J83" s="73"/>
      <c r="K83" s="83"/>
      <c r="L83" s="82"/>
      <c r="M83" s="82"/>
      <c r="N83" s="131"/>
      <c r="O83" s="131"/>
      <c r="P83" s="42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4549</v>
      </c>
      <c r="AF83" t="s">
        <v>4550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09"/>
      <c r="B84" s="38" t="str">
        <f t="shared" si="11"/>
        <v/>
      </c>
      <c r="C84" s="83"/>
      <c r="D84" s="38" t="str">
        <f t="shared" si="12"/>
        <v/>
      </c>
      <c r="E84" s="74"/>
      <c r="F84" s="38" t="str">
        <f t="shared" si="13"/>
        <v/>
      </c>
      <c r="G84" s="38" t="str">
        <f t="shared" si="14"/>
        <v/>
      </c>
      <c r="H84" s="73"/>
      <c r="I84" s="73"/>
      <c r="J84" s="73"/>
      <c r="K84" s="83"/>
      <c r="L84" s="82"/>
      <c r="M84" s="82"/>
      <c r="N84" s="131"/>
      <c r="O84" s="131"/>
      <c r="P84" s="42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4551</v>
      </c>
      <c r="AF84" t="s">
        <v>4552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09"/>
      <c r="B85" s="38" t="str">
        <f t="shared" si="11"/>
        <v/>
      </c>
      <c r="C85" s="83"/>
      <c r="D85" s="38" t="str">
        <f t="shared" si="12"/>
        <v/>
      </c>
      <c r="E85" s="74"/>
      <c r="F85" s="38" t="str">
        <f t="shared" si="13"/>
        <v/>
      </c>
      <c r="G85" s="38" t="str">
        <f t="shared" si="14"/>
        <v/>
      </c>
      <c r="H85" s="73"/>
      <c r="I85" s="73"/>
      <c r="J85" s="73"/>
      <c r="K85" s="83"/>
      <c r="L85" s="82"/>
      <c r="M85" s="82"/>
      <c r="N85" s="131"/>
      <c r="O85" s="131"/>
      <c r="P85" s="42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09"/>
      <c r="B86" s="38" t="str">
        <f t="shared" si="11"/>
        <v/>
      </c>
      <c r="C86" s="83"/>
      <c r="D86" s="38" t="str">
        <f t="shared" si="12"/>
        <v/>
      </c>
      <c r="E86" s="74"/>
      <c r="F86" s="38" t="str">
        <f t="shared" si="13"/>
        <v/>
      </c>
      <c r="G86" s="38" t="str">
        <f t="shared" si="14"/>
        <v/>
      </c>
      <c r="H86" s="73"/>
      <c r="I86" s="73"/>
      <c r="J86" s="73"/>
      <c r="K86" s="83"/>
      <c r="L86" s="82"/>
      <c r="M86" s="82"/>
      <c r="N86" s="131"/>
      <c r="O86" s="131"/>
      <c r="P86" s="42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09"/>
      <c r="B87" s="38" t="str">
        <f t="shared" si="11"/>
        <v/>
      </c>
      <c r="C87" s="83"/>
      <c r="D87" s="38" t="str">
        <f t="shared" si="12"/>
        <v/>
      </c>
      <c r="E87" s="74"/>
      <c r="F87" s="38" t="str">
        <f t="shared" si="13"/>
        <v/>
      </c>
      <c r="G87" s="38" t="str">
        <f t="shared" si="14"/>
        <v/>
      </c>
      <c r="H87" s="73"/>
      <c r="I87" s="73"/>
      <c r="J87" s="73"/>
      <c r="K87" s="83"/>
      <c r="L87" s="82"/>
      <c r="M87" s="82"/>
      <c r="N87" s="131"/>
      <c r="O87" s="131"/>
      <c r="P87" s="42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4553</v>
      </c>
      <c r="AF87" t="s">
        <v>4554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09"/>
      <c r="B88" s="38" t="str">
        <f t="shared" si="11"/>
        <v/>
      </c>
      <c r="C88" s="83"/>
      <c r="D88" s="38" t="str">
        <f t="shared" si="12"/>
        <v/>
      </c>
      <c r="E88" s="74"/>
      <c r="F88" s="38" t="str">
        <f t="shared" si="13"/>
        <v/>
      </c>
      <c r="G88" s="38" t="str">
        <f t="shared" si="14"/>
        <v/>
      </c>
      <c r="H88" s="73"/>
      <c r="I88" s="73"/>
      <c r="J88" s="73"/>
      <c r="K88" s="83"/>
      <c r="L88" s="82"/>
      <c r="M88" s="82"/>
      <c r="N88" s="131"/>
      <c r="O88" s="131"/>
      <c r="P88" s="42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4555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09"/>
      <c r="B89" s="38" t="str">
        <f t="shared" si="11"/>
        <v/>
      </c>
      <c r="C89" s="83"/>
      <c r="D89" s="38" t="str">
        <f t="shared" si="12"/>
        <v/>
      </c>
      <c r="E89" s="74"/>
      <c r="F89" s="38" t="str">
        <f t="shared" si="13"/>
        <v/>
      </c>
      <c r="G89" s="38" t="str">
        <f t="shared" si="14"/>
        <v/>
      </c>
      <c r="H89" s="73"/>
      <c r="I89" s="73"/>
      <c r="J89" s="73"/>
      <c r="K89" s="83"/>
      <c r="L89" s="82"/>
      <c r="M89" s="82"/>
      <c r="N89" s="131"/>
      <c r="O89" s="131"/>
      <c r="P89" s="42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4556</v>
      </c>
      <c r="AF89" t="s">
        <v>4557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09"/>
      <c r="B90" s="38" t="str">
        <f t="shared" si="11"/>
        <v/>
      </c>
      <c r="C90" s="83"/>
      <c r="D90" s="38" t="str">
        <f t="shared" si="12"/>
        <v/>
      </c>
      <c r="E90" s="74"/>
      <c r="F90" s="38" t="str">
        <f t="shared" si="13"/>
        <v/>
      </c>
      <c r="G90" s="38" t="str">
        <f t="shared" si="14"/>
        <v/>
      </c>
      <c r="H90" s="73"/>
      <c r="I90" s="73"/>
      <c r="J90" s="73"/>
      <c r="K90" s="83"/>
      <c r="L90" s="82"/>
      <c r="M90" s="82"/>
      <c r="N90" s="131"/>
      <c r="O90" s="131"/>
      <c r="P90" s="42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09"/>
      <c r="B91" s="38" t="str">
        <f t="shared" si="11"/>
        <v/>
      </c>
      <c r="C91" s="83"/>
      <c r="D91" s="38" t="str">
        <f t="shared" si="12"/>
        <v/>
      </c>
      <c r="E91" s="74"/>
      <c r="F91" s="38" t="str">
        <f t="shared" si="13"/>
        <v/>
      </c>
      <c r="G91" s="38" t="str">
        <f t="shared" si="14"/>
        <v/>
      </c>
      <c r="H91" s="73"/>
      <c r="I91" s="73"/>
      <c r="J91" s="73"/>
      <c r="K91" s="83"/>
      <c r="L91" s="82"/>
      <c r="M91" s="82"/>
      <c r="N91" s="131"/>
      <c r="O91" s="131"/>
      <c r="P91" s="42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09"/>
      <c r="B92" s="38" t="str">
        <f t="shared" si="11"/>
        <v/>
      </c>
      <c r="C92" s="83"/>
      <c r="D92" s="38" t="str">
        <f t="shared" si="12"/>
        <v/>
      </c>
      <c r="E92" s="74"/>
      <c r="F92" s="38" t="str">
        <f t="shared" si="13"/>
        <v/>
      </c>
      <c r="G92" s="38" t="str">
        <f t="shared" si="14"/>
        <v/>
      </c>
      <c r="H92" s="73"/>
      <c r="I92" s="73"/>
      <c r="J92" s="73"/>
      <c r="K92" s="83"/>
      <c r="L92" s="82"/>
      <c r="M92" s="82"/>
      <c r="N92" s="131"/>
      <c r="O92" s="131"/>
      <c r="P92" s="42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4558</v>
      </c>
      <c r="AF92" t="s">
        <v>4559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09"/>
      <c r="B93" s="38" t="str">
        <f t="shared" si="11"/>
        <v/>
      </c>
      <c r="C93" s="83"/>
      <c r="D93" s="38" t="str">
        <f t="shared" si="12"/>
        <v/>
      </c>
      <c r="E93" s="74"/>
      <c r="F93" s="38" t="str">
        <f t="shared" si="13"/>
        <v/>
      </c>
      <c r="G93" s="38" t="str">
        <f t="shared" si="14"/>
        <v/>
      </c>
      <c r="H93" s="73"/>
      <c r="I93" s="73"/>
      <c r="J93" s="73"/>
      <c r="K93" s="83"/>
      <c r="L93" s="82"/>
      <c r="M93" s="82"/>
      <c r="N93" s="131"/>
      <c r="O93" s="131"/>
      <c r="P93" s="42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4560</v>
      </c>
      <c r="AF93" t="s">
        <v>4561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09"/>
      <c r="B94" s="38" t="str">
        <f t="shared" si="11"/>
        <v/>
      </c>
      <c r="C94" s="83"/>
      <c r="D94" s="38" t="str">
        <f t="shared" si="12"/>
        <v/>
      </c>
      <c r="E94" s="74"/>
      <c r="F94" s="38" t="str">
        <f t="shared" si="13"/>
        <v/>
      </c>
      <c r="G94" s="38" t="str">
        <f t="shared" si="14"/>
        <v/>
      </c>
      <c r="H94" s="73"/>
      <c r="I94" s="73"/>
      <c r="J94" s="73"/>
      <c r="K94" s="83"/>
      <c r="L94" s="82"/>
      <c r="M94" s="82"/>
      <c r="N94" s="131"/>
      <c r="O94" s="131"/>
      <c r="P94" s="42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09"/>
      <c r="B95" s="38" t="str">
        <f t="shared" si="11"/>
        <v/>
      </c>
      <c r="C95" s="83"/>
      <c r="D95" s="38" t="str">
        <f t="shared" si="12"/>
        <v/>
      </c>
      <c r="E95" s="74"/>
      <c r="F95" s="38" t="str">
        <f t="shared" si="13"/>
        <v/>
      </c>
      <c r="G95" s="38" t="str">
        <f t="shared" si="14"/>
        <v/>
      </c>
      <c r="H95" s="73"/>
      <c r="I95" s="73"/>
      <c r="J95" s="73"/>
      <c r="K95" s="83"/>
      <c r="L95" s="82"/>
      <c r="M95" s="82"/>
      <c r="N95" s="131"/>
      <c r="O95" s="131"/>
      <c r="P95" s="42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4562</v>
      </c>
      <c r="AF95" t="s">
        <v>4563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09"/>
      <c r="B96" s="38" t="str">
        <f t="shared" si="11"/>
        <v/>
      </c>
      <c r="C96" s="83"/>
      <c r="D96" s="38" t="str">
        <f t="shared" si="12"/>
        <v/>
      </c>
      <c r="E96" s="74"/>
      <c r="F96" s="38" t="str">
        <f t="shared" si="13"/>
        <v/>
      </c>
      <c r="G96" s="38" t="str">
        <f t="shared" si="14"/>
        <v/>
      </c>
      <c r="H96" s="73"/>
      <c r="I96" s="73"/>
      <c r="J96" s="73"/>
      <c r="K96" s="83"/>
      <c r="L96" s="82"/>
      <c r="M96" s="82"/>
      <c r="N96" s="131"/>
      <c r="O96" s="131"/>
      <c r="P96" s="42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4564</v>
      </c>
      <c r="AF96" t="s">
        <v>4565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09"/>
      <c r="B97" s="38" t="str">
        <f t="shared" si="11"/>
        <v/>
      </c>
      <c r="C97" s="83"/>
      <c r="D97" s="38" t="str">
        <f t="shared" si="12"/>
        <v/>
      </c>
      <c r="E97" s="74"/>
      <c r="F97" s="38" t="str">
        <f t="shared" si="13"/>
        <v/>
      </c>
      <c r="G97" s="38" t="str">
        <f t="shared" si="14"/>
        <v/>
      </c>
      <c r="H97" s="73"/>
      <c r="I97" s="73"/>
      <c r="J97" s="73"/>
      <c r="K97" s="83"/>
      <c r="L97" s="82"/>
      <c r="M97" s="82"/>
      <c r="N97" s="131"/>
      <c r="O97" s="131"/>
      <c r="P97" s="42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09"/>
      <c r="B98" s="38" t="str">
        <f t="shared" si="11"/>
        <v/>
      </c>
      <c r="C98" s="83"/>
      <c r="D98" s="38" t="str">
        <f t="shared" si="12"/>
        <v/>
      </c>
      <c r="E98" s="74"/>
      <c r="F98" s="38" t="str">
        <f t="shared" si="13"/>
        <v/>
      </c>
      <c r="G98" s="38" t="str">
        <f t="shared" si="14"/>
        <v/>
      </c>
      <c r="H98" s="73"/>
      <c r="I98" s="73"/>
      <c r="J98" s="73"/>
      <c r="K98" s="83"/>
      <c r="L98" s="82"/>
      <c r="M98" s="82"/>
      <c r="N98" s="131"/>
      <c r="O98" s="131"/>
      <c r="P98" s="42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4566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09"/>
      <c r="B99" s="38" t="str">
        <f t="shared" si="11"/>
        <v/>
      </c>
      <c r="C99" s="83"/>
      <c r="D99" s="38" t="str">
        <f t="shared" si="12"/>
        <v/>
      </c>
      <c r="E99" s="74"/>
      <c r="F99" s="38" t="str">
        <f t="shared" si="13"/>
        <v/>
      </c>
      <c r="G99" s="38" t="str">
        <f t="shared" si="14"/>
        <v/>
      </c>
      <c r="H99" s="73"/>
      <c r="I99" s="73"/>
      <c r="J99" s="73"/>
      <c r="K99" s="83"/>
      <c r="L99" s="82"/>
      <c r="M99" s="82"/>
      <c r="N99" s="131"/>
      <c r="O99" s="131"/>
      <c r="P99" s="42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4567</v>
      </c>
      <c r="AF99" t="s">
        <v>4568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09"/>
      <c r="B100" s="38" t="str">
        <f t="shared" si="11"/>
        <v/>
      </c>
      <c r="C100" s="83"/>
      <c r="D100" s="38" t="str">
        <f t="shared" si="12"/>
        <v/>
      </c>
      <c r="E100" s="74"/>
      <c r="F100" s="38" t="str">
        <f t="shared" si="13"/>
        <v/>
      </c>
      <c r="G100" s="38" t="str">
        <f t="shared" si="14"/>
        <v/>
      </c>
      <c r="H100" s="73"/>
      <c r="I100" s="73"/>
      <c r="J100" s="73"/>
      <c r="K100" s="83"/>
      <c r="L100" s="82"/>
      <c r="M100" s="82"/>
      <c r="N100" s="131"/>
      <c r="O100" s="131"/>
      <c r="P100" s="42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4569</v>
      </c>
      <c r="AF100" t="s">
        <v>4570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09"/>
      <c r="B101" s="38" t="str">
        <f t="shared" si="11"/>
        <v/>
      </c>
      <c r="C101" s="83"/>
      <c r="D101" s="38" t="str">
        <f t="shared" si="12"/>
        <v/>
      </c>
      <c r="E101" s="74"/>
      <c r="F101" s="38" t="str">
        <f t="shared" si="13"/>
        <v/>
      </c>
      <c r="G101" s="38" t="str">
        <f t="shared" si="14"/>
        <v/>
      </c>
      <c r="H101" s="73"/>
      <c r="I101" s="73"/>
      <c r="J101" s="73"/>
      <c r="K101" s="83"/>
      <c r="L101" s="82"/>
      <c r="M101" s="82"/>
      <c r="N101" s="131"/>
      <c r="O101" s="131"/>
      <c r="P101" s="42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4571</v>
      </c>
      <c r="AF101" t="s">
        <v>4572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09"/>
      <c r="B102" s="38" t="str">
        <f t="shared" si="11"/>
        <v/>
      </c>
      <c r="C102" s="83"/>
      <c r="D102" s="38" t="str">
        <f t="shared" si="12"/>
        <v/>
      </c>
      <c r="E102" s="74"/>
      <c r="F102" s="38" t="str">
        <f t="shared" si="13"/>
        <v/>
      </c>
      <c r="G102" s="38" t="str">
        <f t="shared" si="14"/>
        <v/>
      </c>
      <c r="H102" s="73"/>
      <c r="I102" s="73"/>
      <c r="J102" s="73"/>
      <c r="K102" s="83"/>
      <c r="L102" s="82"/>
      <c r="M102" s="82"/>
      <c r="N102" s="131"/>
      <c r="O102" s="131"/>
      <c r="P102" s="42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4573</v>
      </c>
      <c r="AF102" t="s">
        <v>4574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09"/>
      <c r="B103" s="38" t="str">
        <f t="shared" si="11"/>
        <v/>
      </c>
      <c r="C103" s="83"/>
      <c r="D103" s="38" t="str">
        <f t="shared" si="12"/>
        <v/>
      </c>
      <c r="E103" s="74"/>
      <c r="F103" s="38" t="str">
        <f t="shared" si="13"/>
        <v/>
      </c>
      <c r="G103" s="38" t="str">
        <f t="shared" si="14"/>
        <v/>
      </c>
      <c r="H103" s="73"/>
      <c r="I103" s="73"/>
      <c r="J103" s="73"/>
      <c r="K103" s="83"/>
      <c r="L103" s="82"/>
      <c r="M103" s="82"/>
      <c r="N103" s="131"/>
      <c r="O103" s="131"/>
      <c r="P103" s="42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3038</v>
      </c>
      <c r="AF103" t="s">
        <v>3039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09"/>
      <c r="B104" s="38" t="str">
        <f t="shared" si="11"/>
        <v/>
      </c>
      <c r="C104" s="83"/>
      <c r="D104" s="38" t="str">
        <f t="shared" si="12"/>
        <v/>
      </c>
      <c r="E104" s="74"/>
      <c r="F104" s="38" t="str">
        <f t="shared" si="13"/>
        <v/>
      </c>
      <c r="G104" s="38" t="str">
        <f t="shared" si="14"/>
        <v/>
      </c>
      <c r="H104" s="73"/>
      <c r="I104" s="73"/>
      <c r="J104" s="73"/>
      <c r="K104" s="83"/>
      <c r="L104" s="82"/>
      <c r="M104" s="82"/>
      <c r="N104" s="131"/>
      <c r="O104" s="131"/>
      <c r="P104" s="42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3040</v>
      </c>
      <c r="AF104" t="s">
        <v>3041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09"/>
      <c r="B105" s="38" t="str">
        <f t="shared" si="11"/>
        <v/>
      </c>
      <c r="C105" s="83"/>
      <c r="D105" s="38" t="str">
        <f t="shared" si="12"/>
        <v/>
      </c>
      <c r="E105" s="74"/>
      <c r="F105" s="38" t="str">
        <f t="shared" si="13"/>
        <v/>
      </c>
      <c r="G105" s="38" t="str">
        <f t="shared" si="14"/>
        <v/>
      </c>
      <c r="H105" s="73"/>
      <c r="I105" s="73"/>
      <c r="J105" s="73"/>
      <c r="K105" s="83"/>
      <c r="L105" s="82"/>
      <c r="M105" s="82"/>
      <c r="N105" s="131"/>
      <c r="O105" s="131"/>
      <c r="P105" s="42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3042</v>
      </c>
      <c r="AF105" t="s">
        <v>3043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09"/>
      <c r="B106" s="38" t="str">
        <f t="shared" si="11"/>
        <v/>
      </c>
      <c r="C106" s="83"/>
      <c r="D106" s="38" t="str">
        <f t="shared" si="12"/>
        <v/>
      </c>
      <c r="E106" s="74"/>
      <c r="F106" s="38" t="str">
        <f t="shared" si="13"/>
        <v/>
      </c>
      <c r="G106" s="38" t="str">
        <f t="shared" si="14"/>
        <v/>
      </c>
      <c r="H106" s="73"/>
      <c r="I106" s="73"/>
      <c r="J106" s="73"/>
      <c r="K106" s="83"/>
      <c r="L106" s="82"/>
      <c r="M106" s="82"/>
      <c r="N106" s="131"/>
      <c r="O106" s="131"/>
      <c r="P106" s="42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4575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09"/>
      <c r="B107" s="38" t="str">
        <f t="shared" si="11"/>
        <v/>
      </c>
      <c r="C107" s="83"/>
      <c r="D107" s="38" t="str">
        <f t="shared" si="12"/>
        <v/>
      </c>
      <c r="E107" s="74"/>
      <c r="F107" s="38" t="str">
        <f t="shared" si="13"/>
        <v/>
      </c>
      <c r="G107" s="38" t="str">
        <f t="shared" si="14"/>
        <v/>
      </c>
      <c r="H107" s="73"/>
      <c r="I107" s="73"/>
      <c r="J107" s="73"/>
      <c r="K107" s="83"/>
      <c r="L107" s="82"/>
      <c r="M107" s="82"/>
      <c r="N107" s="131"/>
      <c r="O107" s="131"/>
      <c r="P107" s="42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3044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09"/>
      <c r="B108" s="38" t="str">
        <f t="shared" si="11"/>
        <v/>
      </c>
      <c r="C108" s="83"/>
      <c r="D108" s="38" t="str">
        <f t="shared" si="12"/>
        <v/>
      </c>
      <c r="E108" s="74"/>
      <c r="F108" s="38" t="str">
        <f t="shared" si="13"/>
        <v/>
      </c>
      <c r="G108" s="38" t="str">
        <f t="shared" si="14"/>
        <v/>
      </c>
      <c r="H108" s="73"/>
      <c r="I108" s="73"/>
      <c r="J108" s="73"/>
      <c r="K108" s="83"/>
      <c r="L108" s="82"/>
      <c r="M108" s="82"/>
      <c r="N108" s="131"/>
      <c r="O108" s="131"/>
      <c r="P108" s="42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3045</v>
      </c>
      <c r="AF108" t="s">
        <v>3046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09"/>
      <c r="B109" s="38" t="str">
        <f t="shared" si="11"/>
        <v/>
      </c>
      <c r="C109" s="83"/>
      <c r="D109" s="38" t="str">
        <f t="shared" si="12"/>
        <v/>
      </c>
      <c r="E109" s="74"/>
      <c r="F109" s="38" t="str">
        <f t="shared" si="13"/>
        <v/>
      </c>
      <c r="G109" s="38" t="str">
        <f t="shared" si="14"/>
        <v/>
      </c>
      <c r="H109" s="73"/>
      <c r="I109" s="73"/>
      <c r="J109" s="73"/>
      <c r="K109" s="83"/>
      <c r="L109" s="82"/>
      <c r="M109" s="82"/>
      <c r="N109" s="131"/>
      <c r="O109" s="131"/>
      <c r="P109" s="42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3047</v>
      </c>
      <c r="AF109" t="s">
        <v>3048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09"/>
      <c r="B110" s="38" t="str">
        <f t="shared" si="11"/>
        <v/>
      </c>
      <c r="C110" s="83"/>
      <c r="D110" s="38" t="str">
        <f t="shared" si="12"/>
        <v/>
      </c>
      <c r="E110" s="74"/>
      <c r="F110" s="38" t="str">
        <f t="shared" si="13"/>
        <v/>
      </c>
      <c r="G110" s="38" t="str">
        <f t="shared" si="14"/>
        <v/>
      </c>
      <c r="H110" s="73"/>
      <c r="I110" s="73"/>
      <c r="J110" s="73"/>
      <c r="K110" s="83"/>
      <c r="L110" s="82"/>
      <c r="M110" s="82"/>
      <c r="N110" s="131"/>
      <c r="O110" s="131"/>
      <c r="P110" s="42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3049</v>
      </c>
      <c r="AF110" t="s">
        <v>3050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09"/>
      <c r="B111" s="38" t="str">
        <f t="shared" si="11"/>
        <v/>
      </c>
      <c r="C111" s="83"/>
      <c r="D111" s="38" t="str">
        <f t="shared" si="12"/>
        <v/>
      </c>
      <c r="E111" s="74"/>
      <c r="F111" s="38" t="str">
        <f t="shared" si="13"/>
        <v/>
      </c>
      <c r="G111" s="38" t="str">
        <f t="shared" si="14"/>
        <v/>
      </c>
      <c r="H111" s="73"/>
      <c r="I111" s="73"/>
      <c r="J111" s="73"/>
      <c r="K111" s="83"/>
      <c r="L111" s="82"/>
      <c r="M111" s="82"/>
      <c r="N111" s="131"/>
      <c r="O111" s="131"/>
      <c r="P111" s="42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3051</v>
      </c>
      <c r="AF111" t="s">
        <v>3052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09"/>
      <c r="B112" s="38" t="str">
        <f t="shared" si="11"/>
        <v/>
      </c>
      <c r="C112" s="83"/>
      <c r="D112" s="38" t="str">
        <f t="shared" si="12"/>
        <v/>
      </c>
      <c r="E112" s="74"/>
      <c r="F112" s="38" t="str">
        <f t="shared" si="13"/>
        <v/>
      </c>
      <c r="G112" s="38" t="str">
        <f t="shared" si="14"/>
        <v/>
      </c>
      <c r="H112" s="73"/>
      <c r="I112" s="73"/>
      <c r="J112" s="73"/>
      <c r="K112" s="83"/>
      <c r="L112" s="82"/>
      <c r="M112" s="82"/>
      <c r="N112" s="131"/>
      <c r="O112" s="131"/>
      <c r="P112" s="42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4576</v>
      </c>
      <c r="AF112" t="s">
        <v>4577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09"/>
      <c r="B113" s="38" t="str">
        <f t="shared" si="11"/>
        <v/>
      </c>
      <c r="C113" s="83"/>
      <c r="D113" s="38" t="str">
        <f t="shared" si="12"/>
        <v/>
      </c>
      <c r="E113" s="74"/>
      <c r="F113" s="38" t="str">
        <f t="shared" si="13"/>
        <v/>
      </c>
      <c r="G113" s="38" t="str">
        <f t="shared" si="14"/>
        <v/>
      </c>
      <c r="H113" s="73"/>
      <c r="I113" s="73"/>
      <c r="J113" s="73"/>
      <c r="K113" s="83"/>
      <c r="L113" s="82"/>
      <c r="M113" s="82"/>
      <c r="N113" s="131"/>
      <c r="O113" s="131"/>
      <c r="P113" s="42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3053</v>
      </c>
      <c r="AF113" t="s">
        <v>3054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09"/>
      <c r="B114" s="38" t="str">
        <f t="shared" si="11"/>
        <v/>
      </c>
      <c r="C114" s="83"/>
      <c r="D114" s="38" t="str">
        <f t="shared" si="12"/>
        <v/>
      </c>
      <c r="E114" s="74"/>
      <c r="F114" s="38" t="str">
        <f t="shared" si="13"/>
        <v/>
      </c>
      <c r="G114" s="38" t="str">
        <f t="shared" si="14"/>
        <v/>
      </c>
      <c r="H114" s="73"/>
      <c r="I114" s="73"/>
      <c r="J114" s="73"/>
      <c r="K114" s="83"/>
      <c r="L114" s="82"/>
      <c r="M114" s="82"/>
      <c r="N114" s="131"/>
      <c r="O114" s="131"/>
      <c r="P114" s="42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3055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09"/>
      <c r="B115" s="38" t="str">
        <f t="shared" si="11"/>
        <v/>
      </c>
      <c r="C115" s="83"/>
      <c r="D115" s="38" t="str">
        <f t="shared" si="12"/>
        <v/>
      </c>
      <c r="E115" s="74"/>
      <c r="F115" s="38" t="str">
        <f t="shared" si="13"/>
        <v/>
      </c>
      <c r="G115" s="38" t="str">
        <f t="shared" si="14"/>
        <v/>
      </c>
      <c r="H115" s="73"/>
      <c r="I115" s="73"/>
      <c r="J115" s="73"/>
      <c r="K115" s="83"/>
      <c r="L115" s="82"/>
      <c r="M115" s="82"/>
      <c r="N115" s="131"/>
      <c r="O115" s="131"/>
      <c r="P115" s="42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3056</v>
      </c>
      <c r="AF115" t="s">
        <v>3057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09"/>
      <c r="B116" s="38" t="str">
        <f t="shared" si="11"/>
        <v/>
      </c>
      <c r="C116" s="83"/>
      <c r="D116" s="38" t="str">
        <f t="shared" si="12"/>
        <v/>
      </c>
      <c r="E116" s="74"/>
      <c r="F116" s="38" t="str">
        <f t="shared" si="13"/>
        <v/>
      </c>
      <c r="G116" s="38" t="str">
        <f t="shared" si="14"/>
        <v/>
      </c>
      <c r="H116" s="73"/>
      <c r="I116" s="73"/>
      <c r="J116" s="73"/>
      <c r="K116" s="83"/>
      <c r="L116" s="82"/>
      <c r="M116" s="82"/>
      <c r="N116" s="131"/>
      <c r="O116" s="131"/>
      <c r="P116" s="42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4578</v>
      </c>
      <c r="AF116" t="s">
        <v>4577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09"/>
      <c r="B117" s="38" t="str">
        <f t="shared" si="11"/>
        <v/>
      </c>
      <c r="C117" s="83"/>
      <c r="D117" s="38" t="str">
        <f t="shared" si="12"/>
        <v/>
      </c>
      <c r="E117" s="74"/>
      <c r="F117" s="38" t="str">
        <f t="shared" si="13"/>
        <v/>
      </c>
      <c r="G117" s="38" t="str">
        <f t="shared" si="14"/>
        <v/>
      </c>
      <c r="H117" s="73"/>
      <c r="I117" s="73"/>
      <c r="J117" s="73"/>
      <c r="K117" s="83"/>
      <c r="L117" s="82"/>
      <c r="M117" s="82"/>
      <c r="N117" s="131"/>
      <c r="O117" s="131"/>
      <c r="P117" s="42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4579</v>
      </c>
      <c r="AF117" t="s">
        <v>4580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09"/>
      <c r="B118" s="38" t="str">
        <f t="shared" si="11"/>
        <v/>
      </c>
      <c r="C118" s="83"/>
      <c r="D118" s="38" t="str">
        <f t="shared" si="12"/>
        <v/>
      </c>
      <c r="E118" s="74"/>
      <c r="F118" s="38" t="str">
        <f t="shared" si="13"/>
        <v/>
      </c>
      <c r="G118" s="38" t="str">
        <f t="shared" si="14"/>
        <v/>
      </c>
      <c r="H118" s="73"/>
      <c r="I118" s="73"/>
      <c r="J118" s="73"/>
      <c r="K118" s="83"/>
      <c r="L118" s="82"/>
      <c r="M118" s="82"/>
      <c r="N118" s="131"/>
      <c r="O118" s="131"/>
      <c r="P118" s="42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4581</v>
      </c>
      <c r="AF118" t="s">
        <v>4582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09"/>
      <c r="B119" s="38" t="str">
        <f t="shared" si="11"/>
        <v/>
      </c>
      <c r="C119" s="83"/>
      <c r="D119" s="38" t="str">
        <f t="shared" si="12"/>
        <v/>
      </c>
      <c r="E119" s="74"/>
      <c r="F119" s="38" t="str">
        <f t="shared" si="13"/>
        <v/>
      </c>
      <c r="G119" s="38" t="str">
        <f t="shared" si="14"/>
        <v/>
      </c>
      <c r="H119" s="73"/>
      <c r="I119" s="73"/>
      <c r="J119" s="73"/>
      <c r="K119" s="83"/>
      <c r="L119" s="82"/>
      <c r="M119" s="82"/>
      <c r="N119" s="131"/>
      <c r="O119" s="131"/>
      <c r="P119" s="42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4583</v>
      </c>
      <c r="AF119" t="s">
        <v>4584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09"/>
      <c r="B120" s="38" t="str">
        <f t="shared" si="11"/>
        <v/>
      </c>
      <c r="C120" s="83"/>
      <c r="D120" s="38" t="str">
        <f t="shared" si="12"/>
        <v/>
      </c>
      <c r="E120" s="74"/>
      <c r="F120" s="38" t="str">
        <f t="shared" si="13"/>
        <v/>
      </c>
      <c r="G120" s="38" t="str">
        <f t="shared" si="14"/>
        <v/>
      </c>
      <c r="H120" s="73"/>
      <c r="I120" s="73"/>
      <c r="J120" s="73"/>
      <c r="K120" s="83"/>
      <c r="L120" s="82"/>
      <c r="M120" s="82"/>
      <c r="N120" s="131"/>
      <c r="O120" s="131"/>
      <c r="P120" s="42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4585</v>
      </c>
      <c r="AF120" t="s">
        <v>4586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09"/>
      <c r="B121" s="38" t="str">
        <f t="shared" si="11"/>
        <v/>
      </c>
      <c r="C121" s="83"/>
      <c r="D121" s="38" t="str">
        <f t="shared" si="12"/>
        <v/>
      </c>
      <c r="E121" s="74"/>
      <c r="F121" s="38" t="str">
        <f t="shared" si="13"/>
        <v/>
      </c>
      <c r="G121" s="38" t="str">
        <f t="shared" si="14"/>
        <v/>
      </c>
      <c r="H121" s="73"/>
      <c r="I121" s="73"/>
      <c r="J121" s="73"/>
      <c r="K121" s="83"/>
      <c r="L121" s="82"/>
      <c r="M121" s="82"/>
      <c r="N121" s="131"/>
      <c r="O121" s="131"/>
      <c r="P121" s="42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4587</v>
      </c>
      <c r="AF121" t="s">
        <v>4588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09"/>
      <c r="B122" s="38" t="str">
        <f t="shared" si="11"/>
        <v/>
      </c>
      <c r="C122" s="83"/>
      <c r="D122" s="38" t="str">
        <f t="shared" si="12"/>
        <v/>
      </c>
      <c r="E122" s="74"/>
      <c r="F122" s="38" t="str">
        <f t="shared" si="13"/>
        <v/>
      </c>
      <c r="G122" s="38" t="str">
        <f t="shared" si="14"/>
        <v/>
      </c>
      <c r="H122" s="73"/>
      <c r="I122" s="73"/>
      <c r="J122" s="73"/>
      <c r="K122" s="83"/>
      <c r="L122" s="82"/>
      <c r="M122" s="82"/>
      <c r="N122" s="131"/>
      <c r="O122" s="131"/>
      <c r="P122" s="42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4589</v>
      </c>
      <c r="AF122" t="s">
        <v>4590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09"/>
      <c r="B123" s="38" t="str">
        <f t="shared" si="11"/>
        <v/>
      </c>
      <c r="C123" s="83"/>
      <c r="D123" s="38" t="str">
        <f t="shared" si="12"/>
        <v/>
      </c>
      <c r="E123" s="74"/>
      <c r="F123" s="38" t="str">
        <f t="shared" si="13"/>
        <v/>
      </c>
      <c r="G123" s="38" t="str">
        <f t="shared" si="14"/>
        <v/>
      </c>
      <c r="H123" s="73"/>
      <c r="I123" s="73"/>
      <c r="J123" s="73"/>
      <c r="K123" s="83"/>
      <c r="L123" s="82"/>
      <c r="M123" s="82"/>
      <c r="N123" s="131"/>
      <c r="O123" s="131"/>
      <c r="P123" s="42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4591</v>
      </c>
      <c r="AF123" t="s">
        <v>4592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09"/>
      <c r="B124" s="38" t="str">
        <f t="shared" si="11"/>
        <v/>
      </c>
      <c r="C124" s="83"/>
      <c r="D124" s="38" t="str">
        <f t="shared" si="12"/>
        <v/>
      </c>
      <c r="E124" s="74"/>
      <c r="F124" s="38" t="str">
        <f t="shared" si="13"/>
        <v/>
      </c>
      <c r="G124" s="38" t="str">
        <f t="shared" si="14"/>
        <v/>
      </c>
      <c r="H124" s="73"/>
      <c r="I124" s="73"/>
      <c r="J124" s="73"/>
      <c r="K124" s="83"/>
      <c r="L124" s="82"/>
      <c r="M124" s="82"/>
      <c r="N124" s="131"/>
      <c r="O124" s="131"/>
      <c r="P124" s="42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4593</v>
      </c>
      <c r="AF124" t="s">
        <v>4594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09"/>
      <c r="B125" s="38" t="str">
        <f t="shared" si="11"/>
        <v/>
      </c>
      <c r="C125" s="83"/>
      <c r="D125" s="38" t="str">
        <f t="shared" si="12"/>
        <v/>
      </c>
      <c r="E125" s="74"/>
      <c r="F125" s="38" t="str">
        <f t="shared" si="13"/>
        <v/>
      </c>
      <c r="G125" s="38" t="str">
        <f t="shared" si="14"/>
        <v/>
      </c>
      <c r="H125" s="73"/>
      <c r="I125" s="73"/>
      <c r="J125" s="73"/>
      <c r="K125" s="83"/>
      <c r="L125" s="82"/>
      <c r="M125" s="82"/>
      <c r="N125" s="131"/>
      <c r="O125" s="131"/>
      <c r="P125" s="42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4595</v>
      </c>
      <c r="AF125" t="s">
        <v>4596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09"/>
      <c r="B126" s="38" t="str">
        <f t="shared" si="11"/>
        <v/>
      </c>
      <c r="C126" s="83"/>
      <c r="D126" s="38" t="str">
        <f t="shared" si="12"/>
        <v/>
      </c>
      <c r="E126" s="74"/>
      <c r="F126" s="38" t="str">
        <f t="shared" si="13"/>
        <v/>
      </c>
      <c r="G126" s="38" t="str">
        <f t="shared" si="14"/>
        <v/>
      </c>
      <c r="H126" s="73"/>
      <c r="I126" s="73"/>
      <c r="J126" s="73"/>
      <c r="K126" s="83"/>
      <c r="L126" s="82"/>
      <c r="M126" s="82"/>
      <c r="N126" s="131"/>
      <c r="O126" s="131"/>
      <c r="P126" s="42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4597</v>
      </c>
      <c r="AF126" t="s">
        <v>4598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09"/>
      <c r="B127" s="38" t="str">
        <f t="shared" si="11"/>
        <v/>
      </c>
      <c r="C127" s="83"/>
      <c r="D127" s="38" t="str">
        <f t="shared" si="12"/>
        <v/>
      </c>
      <c r="E127" s="74"/>
      <c r="F127" s="38" t="str">
        <f t="shared" si="13"/>
        <v/>
      </c>
      <c r="G127" s="38" t="str">
        <f t="shared" si="14"/>
        <v/>
      </c>
      <c r="H127" s="73"/>
      <c r="I127" s="73"/>
      <c r="J127" s="73"/>
      <c r="K127" s="83"/>
      <c r="L127" s="82"/>
      <c r="M127" s="82"/>
      <c r="N127" s="131"/>
      <c r="O127" s="131"/>
      <c r="P127" s="42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4599</v>
      </c>
      <c r="AF127" t="s">
        <v>4600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09"/>
      <c r="B128" s="38" t="str">
        <f t="shared" si="11"/>
        <v/>
      </c>
      <c r="C128" s="83"/>
      <c r="D128" s="38" t="str">
        <f t="shared" si="12"/>
        <v/>
      </c>
      <c r="E128" s="74"/>
      <c r="F128" s="38" t="str">
        <f t="shared" si="13"/>
        <v/>
      </c>
      <c r="G128" s="38" t="str">
        <f t="shared" si="14"/>
        <v/>
      </c>
      <c r="H128" s="73"/>
      <c r="I128" s="73"/>
      <c r="J128" s="73"/>
      <c r="K128" s="83"/>
      <c r="L128" s="82"/>
      <c r="M128" s="82"/>
      <c r="N128" s="131"/>
      <c r="O128" s="131"/>
      <c r="P128" s="42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4601</v>
      </c>
      <c r="AF128" t="s">
        <v>4602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09"/>
      <c r="B129" s="38" t="str">
        <f t="shared" si="11"/>
        <v/>
      </c>
      <c r="C129" s="83"/>
      <c r="D129" s="38" t="str">
        <f t="shared" si="12"/>
        <v/>
      </c>
      <c r="E129" s="74"/>
      <c r="F129" s="38" t="str">
        <f t="shared" si="13"/>
        <v/>
      </c>
      <c r="G129" s="38" t="str">
        <f t="shared" si="14"/>
        <v/>
      </c>
      <c r="H129" s="73"/>
      <c r="I129" s="73"/>
      <c r="J129" s="73"/>
      <c r="K129" s="83"/>
      <c r="L129" s="82"/>
      <c r="M129" s="82"/>
      <c r="N129" s="131"/>
      <c r="O129" s="131"/>
      <c r="P129" s="42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4603</v>
      </c>
      <c r="AF129" t="s">
        <v>4604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09"/>
      <c r="B130" s="38" t="str">
        <f t="shared" si="11"/>
        <v/>
      </c>
      <c r="C130" s="83"/>
      <c r="D130" s="38" t="str">
        <f t="shared" si="12"/>
        <v/>
      </c>
      <c r="E130" s="74"/>
      <c r="F130" s="38" t="str">
        <f t="shared" si="13"/>
        <v/>
      </c>
      <c r="G130" s="38" t="str">
        <f t="shared" si="14"/>
        <v/>
      </c>
      <c r="H130" s="73"/>
      <c r="I130" s="73"/>
      <c r="J130" s="73"/>
      <c r="K130" s="83"/>
      <c r="L130" s="82"/>
      <c r="M130" s="82"/>
      <c r="N130" s="131"/>
      <c r="O130" s="131"/>
      <c r="P130" s="42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4605</v>
      </c>
      <c r="AF130" t="s">
        <v>4606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09"/>
      <c r="B131" s="38" t="str">
        <f t="shared" si="11"/>
        <v/>
      </c>
      <c r="C131" s="83"/>
      <c r="D131" s="38" t="str">
        <f t="shared" si="12"/>
        <v/>
      </c>
      <c r="E131" s="74"/>
      <c r="F131" s="38" t="str">
        <f t="shared" si="13"/>
        <v/>
      </c>
      <c r="G131" s="38" t="str">
        <f t="shared" si="14"/>
        <v/>
      </c>
      <c r="H131" s="73"/>
      <c r="I131" s="73"/>
      <c r="J131" s="73"/>
      <c r="K131" s="83"/>
      <c r="L131" s="82"/>
      <c r="M131" s="82"/>
      <c r="N131" s="131"/>
      <c r="O131" s="131"/>
      <c r="P131" s="42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4607</v>
      </c>
      <c r="AF131" t="s">
        <v>4608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09"/>
      <c r="B132" s="38" t="str">
        <f t="shared" ref="B132:B195" si="22">IFERROR(VLOOKUP(A132,$V$6:$W$23,2,FALSE),"")</f>
        <v/>
      </c>
      <c r="C132" s="83"/>
      <c r="D132" s="38" t="str">
        <f t="shared" ref="D132:D195" si="23">IFERROR(VLOOKUP(C132,$Y$5:$AA$129,2,FALSE),"")</f>
        <v/>
      </c>
      <c r="E132" s="74"/>
      <c r="F132" s="38" t="str">
        <f t="shared" ref="F132:F195" si="24">IFERROR(VLOOKUP(E132,$AE$6:$AF$1763,2,FALSE),"")</f>
        <v/>
      </c>
      <c r="G132" s="38" t="str">
        <f t="shared" ref="G132:G195" si="25">IFERROR(VLOOKUP(E132,$AE$6:$AH$1763,4,FALSE),"")</f>
        <v/>
      </c>
      <c r="H132" s="73"/>
      <c r="I132" s="73"/>
      <c r="J132" s="73"/>
      <c r="K132" s="83"/>
      <c r="L132" s="82"/>
      <c r="M132" s="82"/>
      <c r="N132" s="131"/>
      <c r="O132" s="131"/>
      <c r="P132" s="42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4609</v>
      </c>
      <c r="AF132" t="s">
        <v>4610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09"/>
      <c r="B133" s="38" t="str">
        <f t="shared" si="22"/>
        <v/>
      </c>
      <c r="C133" s="83"/>
      <c r="D133" s="38" t="str">
        <f t="shared" si="23"/>
        <v/>
      </c>
      <c r="E133" s="74"/>
      <c r="F133" s="38" t="str">
        <f t="shared" si="24"/>
        <v/>
      </c>
      <c r="G133" s="38" t="str">
        <f t="shared" si="25"/>
        <v/>
      </c>
      <c r="H133" s="73"/>
      <c r="I133" s="73"/>
      <c r="J133" s="73"/>
      <c r="K133" s="83"/>
      <c r="L133" s="82"/>
      <c r="M133" s="82"/>
      <c r="N133" s="131"/>
      <c r="O133" s="131"/>
      <c r="P133" s="42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4611</v>
      </c>
      <c r="AF133" t="s">
        <v>4612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09"/>
      <c r="B134" s="38" t="str">
        <f t="shared" si="22"/>
        <v/>
      </c>
      <c r="C134" s="83"/>
      <c r="D134" s="38" t="str">
        <f t="shared" si="23"/>
        <v/>
      </c>
      <c r="E134" s="74"/>
      <c r="F134" s="38" t="str">
        <f t="shared" si="24"/>
        <v/>
      </c>
      <c r="G134" s="38" t="str">
        <f t="shared" si="25"/>
        <v/>
      </c>
      <c r="H134" s="73"/>
      <c r="I134" s="73"/>
      <c r="J134" s="73"/>
      <c r="K134" s="83"/>
      <c r="L134" s="82"/>
      <c r="M134" s="82"/>
      <c r="N134" s="131"/>
      <c r="O134" s="131"/>
      <c r="P134" s="42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4613</v>
      </c>
      <c r="AF134" t="s">
        <v>4614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09"/>
      <c r="B135" s="38" t="str">
        <f t="shared" si="22"/>
        <v/>
      </c>
      <c r="C135" s="83"/>
      <c r="D135" s="38" t="str">
        <f t="shared" si="23"/>
        <v/>
      </c>
      <c r="E135" s="74"/>
      <c r="F135" s="38" t="str">
        <f t="shared" si="24"/>
        <v/>
      </c>
      <c r="G135" s="38" t="str">
        <f t="shared" si="25"/>
        <v/>
      </c>
      <c r="H135" s="73"/>
      <c r="I135" s="73"/>
      <c r="J135" s="73"/>
      <c r="K135" s="83"/>
      <c r="L135" s="82"/>
      <c r="M135" s="82"/>
      <c r="N135" s="131"/>
      <c r="O135" s="131"/>
      <c r="P135" s="42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3"/>
      <c r="B136" s="38" t="str">
        <f t="shared" si="22"/>
        <v/>
      </c>
      <c r="C136" s="83"/>
      <c r="D136" s="38" t="str">
        <f t="shared" si="23"/>
        <v/>
      </c>
      <c r="E136" s="74"/>
      <c r="F136" s="38" t="str">
        <f t="shared" si="24"/>
        <v/>
      </c>
      <c r="G136" s="38" t="str">
        <f t="shared" si="25"/>
        <v/>
      </c>
      <c r="H136" s="73"/>
      <c r="I136" s="73"/>
      <c r="J136" s="73"/>
      <c r="K136" s="83"/>
      <c r="L136" s="82"/>
      <c r="M136" s="82"/>
      <c r="N136" s="131"/>
      <c r="O136" s="131"/>
      <c r="P136" s="42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4615</v>
      </c>
      <c r="AF136" t="s">
        <v>4616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3"/>
      <c r="B137" s="38" t="str">
        <f t="shared" si="22"/>
        <v/>
      </c>
      <c r="C137" s="83"/>
      <c r="D137" s="38" t="str">
        <f t="shared" si="23"/>
        <v/>
      </c>
      <c r="E137" s="74"/>
      <c r="F137" s="38" t="str">
        <f t="shared" si="24"/>
        <v/>
      </c>
      <c r="G137" s="38" t="str">
        <f t="shared" si="25"/>
        <v/>
      </c>
      <c r="H137" s="73"/>
      <c r="I137" s="73"/>
      <c r="J137" s="73"/>
      <c r="K137" s="83"/>
      <c r="L137" s="82"/>
      <c r="M137" s="82"/>
      <c r="N137" s="131"/>
      <c r="O137" s="131"/>
      <c r="P137" s="42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4617</v>
      </c>
      <c r="AF137" t="s">
        <v>4618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3"/>
      <c r="B138" s="38" t="str">
        <f t="shared" si="22"/>
        <v/>
      </c>
      <c r="C138" s="83"/>
      <c r="D138" s="38" t="str">
        <f t="shared" si="23"/>
        <v/>
      </c>
      <c r="E138" s="74"/>
      <c r="F138" s="38" t="str">
        <f t="shared" si="24"/>
        <v/>
      </c>
      <c r="G138" s="38" t="str">
        <f t="shared" si="25"/>
        <v/>
      </c>
      <c r="H138" s="73"/>
      <c r="I138" s="73"/>
      <c r="J138" s="73"/>
      <c r="K138" s="83"/>
      <c r="L138" s="82"/>
      <c r="M138" s="82"/>
      <c r="N138" s="131"/>
      <c r="O138" s="131"/>
      <c r="P138" s="42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4619</v>
      </c>
      <c r="AF138" t="s">
        <v>4620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3"/>
      <c r="B139" s="38" t="str">
        <f t="shared" si="22"/>
        <v/>
      </c>
      <c r="C139" s="83"/>
      <c r="D139" s="38" t="str">
        <f t="shared" si="23"/>
        <v/>
      </c>
      <c r="E139" s="74"/>
      <c r="F139" s="38" t="str">
        <f t="shared" si="24"/>
        <v/>
      </c>
      <c r="G139" s="38" t="str">
        <f t="shared" si="25"/>
        <v/>
      </c>
      <c r="H139" s="73"/>
      <c r="I139" s="73"/>
      <c r="J139" s="73"/>
      <c r="K139" s="83"/>
      <c r="L139" s="82"/>
      <c r="M139" s="82"/>
      <c r="N139" s="131"/>
      <c r="O139" s="131"/>
      <c r="P139" s="42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4621</v>
      </c>
      <c r="AF139" t="s">
        <v>4622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3"/>
      <c r="B140" s="38" t="str">
        <f t="shared" si="22"/>
        <v/>
      </c>
      <c r="C140" s="83"/>
      <c r="D140" s="38" t="str">
        <f t="shared" si="23"/>
        <v/>
      </c>
      <c r="E140" s="74"/>
      <c r="F140" s="38" t="str">
        <f t="shared" si="24"/>
        <v/>
      </c>
      <c r="G140" s="38" t="str">
        <f t="shared" si="25"/>
        <v/>
      </c>
      <c r="H140" s="73"/>
      <c r="I140" s="73"/>
      <c r="J140" s="73"/>
      <c r="K140" s="83"/>
      <c r="L140" s="82"/>
      <c r="M140" s="82"/>
      <c r="N140" s="131"/>
      <c r="O140" s="131"/>
      <c r="P140" s="42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4623</v>
      </c>
      <c r="AF140" t="s">
        <v>4624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3"/>
      <c r="B141" s="38" t="str">
        <f t="shared" si="22"/>
        <v/>
      </c>
      <c r="C141" s="83"/>
      <c r="D141" s="38" t="str">
        <f t="shared" si="23"/>
        <v/>
      </c>
      <c r="E141" s="74"/>
      <c r="F141" s="38" t="str">
        <f t="shared" si="24"/>
        <v/>
      </c>
      <c r="G141" s="38" t="str">
        <f t="shared" si="25"/>
        <v/>
      </c>
      <c r="H141" s="73"/>
      <c r="I141" s="73"/>
      <c r="J141" s="73"/>
      <c r="K141" s="83"/>
      <c r="L141" s="82"/>
      <c r="M141" s="82"/>
      <c r="N141" s="131"/>
      <c r="O141" s="131"/>
      <c r="P141" s="42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4625</v>
      </c>
      <c r="AF141" t="s">
        <v>4626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3"/>
      <c r="B142" s="38" t="str">
        <f t="shared" si="22"/>
        <v/>
      </c>
      <c r="C142" s="83"/>
      <c r="D142" s="38" t="str">
        <f t="shared" si="23"/>
        <v/>
      </c>
      <c r="E142" s="74"/>
      <c r="F142" s="38" t="str">
        <f t="shared" si="24"/>
        <v/>
      </c>
      <c r="G142" s="38" t="str">
        <f t="shared" si="25"/>
        <v/>
      </c>
      <c r="H142" s="73"/>
      <c r="I142" s="73"/>
      <c r="J142" s="73"/>
      <c r="K142" s="83"/>
      <c r="L142" s="82"/>
      <c r="M142" s="82"/>
      <c r="N142" s="131"/>
      <c r="O142" s="131"/>
      <c r="P142" s="42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4627</v>
      </c>
      <c r="AF142" t="s">
        <v>4628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3"/>
      <c r="B143" s="38" t="str">
        <f t="shared" si="22"/>
        <v/>
      </c>
      <c r="C143" s="83"/>
      <c r="D143" s="38" t="str">
        <f t="shared" si="23"/>
        <v/>
      </c>
      <c r="E143" s="74"/>
      <c r="F143" s="38" t="str">
        <f t="shared" si="24"/>
        <v/>
      </c>
      <c r="G143" s="38" t="str">
        <f t="shared" si="25"/>
        <v/>
      </c>
      <c r="H143" s="73"/>
      <c r="I143" s="73"/>
      <c r="J143" s="73"/>
      <c r="K143" s="83"/>
      <c r="L143" s="82"/>
      <c r="M143" s="82"/>
      <c r="N143" s="131"/>
      <c r="O143" s="131"/>
      <c r="P143" s="42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4629</v>
      </c>
      <c r="AF143" t="s">
        <v>4630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3"/>
      <c r="B144" s="38" t="str">
        <f t="shared" si="22"/>
        <v/>
      </c>
      <c r="C144" s="83"/>
      <c r="D144" s="38" t="str">
        <f t="shared" si="23"/>
        <v/>
      </c>
      <c r="E144" s="74"/>
      <c r="F144" s="38" t="str">
        <f t="shared" si="24"/>
        <v/>
      </c>
      <c r="G144" s="38" t="str">
        <f t="shared" si="25"/>
        <v/>
      </c>
      <c r="H144" s="73"/>
      <c r="I144" s="73"/>
      <c r="J144" s="73"/>
      <c r="K144" s="83"/>
      <c r="L144" s="82"/>
      <c r="M144" s="82"/>
      <c r="N144" s="131"/>
      <c r="O144" s="131"/>
      <c r="P144" s="42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4631</v>
      </c>
      <c r="AF144" t="s">
        <v>4632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3"/>
      <c r="B145" s="38" t="str">
        <f t="shared" si="22"/>
        <v/>
      </c>
      <c r="C145" s="83"/>
      <c r="D145" s="38" t="str">
        <f t="shared" si="23"/>
        <v/>
      </c>
      <c r="E145" s="74"/>
      <c r="F145" s="38" t="str">
        <f t="shared" si="24"/>
        <v/>
      </c>
      <c r="G145" s="38" t="str">
        <f t="shared" si="25"/>
        <v/>
      </c>
      <c r="H145" s="73"/>
      <c r="I145" s="73"/>
      <c r="J145" s="73"/>
      <c r="K145" s="83"/>
      <c r="L145" s="82"/>
      <c r="M145" s="82"/>
      <c r="N145" s="131"/>
      <c r="O145" s="131"/>
      <c r="P145" s="42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4633</v>
      </c>
      <c r="AF145" t="s">
        <v>4634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3"/>
      <c r="B146" s="38" t="str">
        <f t="shared" si="22"/>
        <v/>
      </c>
      <c r="C146" s="83"/>
      <c r="D146" s="38" t="str">
        <f t="shared" si="23"/>
        <v/>
      </c>
      <c r="E146" s="74"/>
      <c r="F146" s="38" t="str">
        <f t="shared" si="24"/>
        <v/>
      </c>
      <c r="G146" s="38" t="str">
        <f t="shared" si="25"/>
        <v/>
      </c>
      <c r="H146" s="73"/>
      <c r="I146" s="73"/>
      <c r="J146" s="73"/>
      <c r="K146" s="83"/>
      <c r="L146" s="82"/>
      <c r="M146" s="82"/>
      <c r="N146" s="131"/>
      <c r="O146" s="131"/>
      <c r="P146" s="42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4635</v>
      </c>
      <c r="AF146" t="s">
        <v>4636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3"/>
      <c r="B147" s="38" t="str">
        <f t="shared" si="22"/>
        <v/>
      </c>
      <c r="C147" s="83"/>
      <c r="D147" s="38" t="str">
        <f t="shared" si="23"/>
        <v/>
      </c>
      <c r="E147" s="74"/>
      <c r="F147" s="38" t="str">
        <f t="shared" si="24"/>
        <v/>
      </c>
      <c r="G147" s="38" t="str">
        <f t="shared" si="25"/>
        <v/>
      </c>
      <c r="H147" s="73"/>
      <c r="I147" s="73"/>
      <c r="J147" s="73"/>
      <c r="K147" s="83"/>
      <c r="L147" s="82"/>
      <c r="M147" s="82"/>
      <c r="N147" s="131"/>
      <c r="O147" s="131"/>
      <c r="P147" s="42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4637</v>
      </c>
      <c r="AF147" t="s">
        <v>4638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3"/>
      <c r="B148" s="38" t="str">
        <f t="shared" si="22"/>
        <v/>
      </c>
      <c r="C148" s="83"/>
      <c r="D148" s="38" t="str">
        <f t="shared" si="23"/>
        <v/>
      </c>
      <c r="E148" s="74"/>
      <c r="F148" s="38" t="str">
        <f t="shared" si="24"/>
        <v/>
      </c>
      <c r="G148" s="38" t="str">
        <f t="shared" si="25"/>
        <v/>
      </c>
      <c r="H148" s="73"/>
      <c r="I148" s="73"/>
      <c r="J148" s="73"/>
      <c r="K148" s="83"/>
      <c r="L148" s="82"/>
      <c r="M148" s="82"/>
      <c r="N148" s="131"/>
      <c r="O148" s="131"/>
      <c r="P148" s="42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4639</v>
      </c>
      <c r="AF148" t="s">
        <v>4640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3"/>
      <c r="B149" s="38" t="str">
        <f t="shared" si="22"/>
        <v/>
      </c>
      <c r="C149" s="83"/>
      <c r="D149" s="38" t="str">
        <f t="shared" si="23"/>
        <v/>
      </c>
      <c r="E149" s="74"/>
      <c r="F149" s="38" t="str">
        <f t="shared" si="24"/>
        <v/>
      </c>
      <c r="G149" s="38" t="str">
        <f t="shared" si="25"/>
        <v/>
      </c>
      <c r="H149" s="73"/>
      <c r="I149" s="73"/>
      <c r="J149" s="73"/>
      <c r="K149" s="83"/>
      <c r="L149" s="82"/>
      <c r="M149" s="82"/>
      <c r="N149" s="131"/>
      <c r="O149" s="131"/>
      <c r="P149" s="42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4641</v>
      </c>
      <c r="AF149" t="s">
        <v>4642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3"/>
      <c r="B150" s="38" t="str">
        <f t="shared" si="22"/>
        <v/>
      </c>
      <c r="C150" s="83"/>
      <c r="D150" s="38" t="str">
        <f t="shared" si="23"/>
        <v/>
      </c>
      <c r="E150" s="74"/>
      <c r="F150" s="38" t="str">
        <f t="shared" si="24"/>
        <v/>
      </c>
      <c r="G150" s="38" t="str">
        <f t="shared" si="25"/>
        <v/>
      </c>
      <c r="H150" s="73"/>
      <c r="I150" s="73"/>
      <c r="J150" s="73"/>
      <c r="K150" s="83"/>
      <c r="L150" s="82"/>
      <c r="M150" s="82"/>
      <c r="N150" s="131"/>
      <c r="O150" s="131"/>
      <c r="P150" s="42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4643</v>
      </c>
      <c r="AF150" t="s">
        <v>4644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3"/>
      <c r="B151" s="38" t="str">
        <f t="shared" si="22"/>
        <v/>
      </c>
      <c r="C151" s="83"/>
      <c r="D151" s="38" t="str">
        <f t="shared" si="23"/>
        <v/>
      </c>
      <c r="E151" s="74"/>
      <c r="F151" s="38" t="str">
        <f t="shared" si="24"/>
        <v/>
      </c>
      <c r="G151" s="38" t="str">
        <f t="shared" si="25"/>
        <v/>
      </c>
      <c r="H151" s="73"/>
      <c r="I151" s="73"/>
      <c r="J151" s="73"/>
      <c r="K151" s="83"/>
      <c r="L151" s="82"/>
      <c r="M151" s="82"/>
      <c r="N151" s="131"/>
      <c r="O151" s="131"/>
      <c r="P151" s="42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4645</v>
      </c>
      <c r="AF151" t="s">
        <v>4646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3"/>
      <c r="B152" s="38" t="str">
        <f t="shared" si="22"/>
        <v/>
      </c>
      <c r="C152" s="83"/>
      <c r="D152" s="38" t="str">
        <f t="shared" si="23"/>
        <v/>
      </c>
      <c r="E152" s="74"/>
      <c r="F152" s="38" t="str">
        <f t="shared" si="24"/>
        <v/>
      </c>
      <c r="G152" s="38" t="str">
        <f t="shared" si="25"/>
        <v/>
      </c>
      <c r="H152" s="73"/>
      <c r="I152" s="73"/>
      <c r="J152" s="73"/>
      <c r="K152" s="83"/>
      <c r="L152" s="82"/>
      <c r="M152" s="82"/>
      <c r="N152" s="131"/>
      <c r="O152" s="131"/>
      <c r="P152" s="42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4647</v>
      </c>
      <c r="AF152" t="s">
        <v>4648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3"/>
      <c r="B153" s="38" t="str">
        <f t="shared" si="22"/>
        <v/>
      </c>
      <c r="C153" s="83"/>
      <c r="D153" s="38" t="str">
        <f t="shared" si="23"/>
        <v/>
      </c>
      <c r="E153" s="74"/>
      <c r="F153" s="38" t="str">
        <f t="shared" si="24"/>
        <v/>
      </c>
      <c r="G153" s="38" t="str">
        <f t="shared" si="25"/>
        <v/>
      </c>
      <c r="H153" s="73"/>
      <c r="I153" s="73"/>
      <c r="J153" s="73"/>
      <c r="K153" s="83"/>
      <c r="L153" s="82"/>
      <c r="M153" s="82"/>
      <c r="N153" s="131"/>
      <c r="O153" s="131"/>
      <c r="P153" s="42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4649</v>
      </c>
      <c r="AF153" t="s">
        <v>4650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3"/>
      <c r="B154" s="38" t="str">
        <f t="shared" si="22"/>
        <v/>
      </c>
      <c r="C154" s="83"/>
      <c r="D154" s="38" t="str">
        <f t="shared" si="23"/>
        <v/>
      </c>
      <c r="E154" s="74"/>
      <c r="F154" s="38" t="str">
        <f t="shared" si="24"/>
        <v/>
      </c>
      <c r="G154" s="38" t="str">
        <f t="shared" si="25"/>
        <v/>
      </c>
      <c r="H154" s="73"/>
      <c r="I154" s="73"/>
      <c r="J154" s="73"/>
      <c r="K154" s="83"/>
      <c r="L154" s="82"/>
      <c r="M154" s="82"/>
      <c r="N154" s="131"/>
      <c r="O154" s="131"/>
      <c r="P154" s="42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4651</v>
      </c>
      <c r="AF154" t="s">
        <v>4652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3"/>
      <c r="B155" s="38" t="str">
        <f t="shared" si="22"/>
        <v/>
      </c>
      <c r="C155" s="83"/>
      <c r="D155" s="38" t="str">
        <f t="shared" si="23"/>
        <v/>
      </c>
      <c r="E155" s="74"/>
      <c r="F155" s="38" t="str">
        <f t="shared" si="24"/>
        <v/>
      </c>
      <c r="G155" s="38" t="str">
        <f t="shared" si="25"/>
        <v/>
      </c>
      <c r="H155" s="73"/>
      <c r="I155" s="73"/>
      <c r="J155" s="73"/>
      <c r="K155" s="83"/>
      <c r="L155" s="82"/>
      <c r="M155" s="82"/>
      <c r="N155" s="83"/>
      <c r="O155" s="131"/>
      <c r="P155" s="255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4653</v>
      </c>
      <c r="AF155" t="s">
        <v>4654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3"/>
      <c r="B156" s="38" t="str">
        <f t="shared" si="22"/>
        <v/>
      </c>
      <c r="C156" s="83"/>
      <c r="D156" s="38" t="str">
        <f t="shared" si="23"/>
        <v/>
      </c>
      <c r="E156" s="74"/>
      <c r="F156" s="38" t="str">
        <f t="shared" si="24"/>
        <v/>
      </c>
      <c r="G156" s="38" t="str">
        <f t="shared" si="25"/>
        <v/>
      </c>
      <c r="H156" s="73"/>
      <c r="I156" s="73"/>
      <c r="J156" s="73"/>
      <c r="K156" s="83"/>
      <c r="L156" s="82"/>
      <c r="M156" s="82"/>
      <c r="N156" s="83"/>
      <c r="O156" s="131"/>
      <c r="P156" s="255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4655</v>
      </c>
      <c r="AF156" t="s">
        <v>4656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3"/>
      <c r="B157" s="38" t="str">
        <f t="shared" si="22"/>
        <v/>
      </c>
      <c r="C157" s="83"/>
      <c r="D157" s="38" t="str">
        <f t="shared" si="23"/>
        <v/>
      </c>
      <c r="E157" s="74"/>
      <c r="F157" s="38" t="str">
        <f t="shared" si="24"/>
        <v/>
      </c>
      <c r="G157" s="38" t="str">
        <f t="shared" si="25"/>
        <v/>
      </c>
      <c r="H157" s="73"/>
      <c r="I157" s="73"/>
      <c r="J157" s="73"/>
      <c r="K157" s="83"/>
      <c r="L157" s="82"/>
      <c r="M157" s="82"/>
      <c r="N157" s="83"/>
      <c r="O157" s="131"/>
      <c r="P157" s="255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4657</v>
      </c>
      <c r="AF157" t="s">
        <v>4658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3"/>
      <c r="B158" s="38" t="str">
        <f t="shared" si="22"/>
        <v/>
      </c>
      <c r="C158" s="83"/>
      <c r="D158" s="38" t="str">
        <f t="shared" si="23"/>
        <v/>
      </c>
      <c r="E158" s="74"/>
      <c r="F158" s="38" t="str">
        <f t="shared" si="24"/>
        <v/>
      </c>
      <c r="G158" s="38" t="str">
        <f t="shared" si="25"/>
        <v/>
      </c>
      <c r="H158" s="73"/>
      <c r="I158" s="73"/>
      <c r="J158" s="73"/>
      <c r="K158" s="83"/>
      <c r="L158" s="82"/>
      <c r="M158" s="82"/>
      <c r="N158" s="83"/>
      <c r="O158" s="131"/>
      <c r="P158" s="255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4659</v>
      </c>
      <c r="AF158" t="s">
        <v>4660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3"/>
      <c r="B159" s="38" t="str">
        <f t="shared" si="22"/>
        <v/>
      </c>
      <c r="C159" s="83"/>
      <c r="D159" s="38" t="str">
        <f t="shared" si="23"/>
        <v/>
      </c>
      <c r="E159" s="74"/>
      <c r="F159" s="38" t="str">
        <f t="shared" si="24"/>
        <v/>
      </c>
      <c r="G159" s="38" t="str">
        <f t="shared" si="25"/>
        <v/>
      </c>
      <c r="H159" s="73"/>
      <c r="I159" s="73"/>
      <c r="J159" s="73"/>
      <c r="K159" s="83"/>
      <c r="L159" s="82"/>
      <c r="M159" s="82"/>
      <c r="N159" s="83"/>
      <c r="O159" s="131"/>
      <c r="P159" s="255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3"/>
      <c r="B160" s="38" t="str">
        <f t="shared" si="22"/>
        <v/>
      </c>
      <c r="C160" s="83"/>
      <c r="D160" s="38" t="str">
        <f t="shared" si="23"/>
        <v/>
      </c>
      <c r="E160" s="74"/>
      <c r="F160" s="38" t="str">
        <f t="shared" si="24"/>
        <v/>
      </c>
      <c r="G160" s="38" t="str">
        <f t="shared" si="25"/>
        <v/>
      </c>
      <c r="H160" s="73"/>
      <c r="I160" s="73"/>
      <c r="J160" s="73"/>
      <c r="K160" s="83"/>
      <c r="L160" s="82"/>
      <c r="M160" s="82"/>
      <c r="N160" s="83"/>
      <c r="O160" s="131"/>
      <c r="P160" s="255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4661</v>
      </c>
      <c r="AF160" t="s">
        <v>4662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3"/>
      <c r="B161" s="38" t="str">
        <f t="shared" si="22"/>
        <v/>
      </c>
      <c r="C161" s="83"/>
      <c r="D161" s="38" t="str">
        <f t="shared" si="23"/>
        <v/>
      </c>
      <c r="E161" s="74"/>
      <c r="F161" s="38" t="str">
        <f t="shared" si="24"/>
        <v/>
      </c>
      <c r="G161" s="38" t="str">
        <f t="shared" si="25"/>
        <v/>
      </c>
      <c r="H161" s="73"/>
      <c r="I161" s="73"/>
      <c r="J161" s="73"/>
      <c r="K161" s="83"/>
      <c r="L161" s="82"/>
      <c r="M161" s="82"/>
      <c r="N161" s="83"/>
      <c r="O161" s="131"/>
      <c r="P161" s="255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4663</v>
      </c>
      <c r="AF161" t="s">
        <v>4664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3"/>
      <c r="B162" s="38" t="str">
        <f t="shared" si="22"/>
        <v/>
      </c>
      <c r="C162" s="211"/>
      <c r="D162" s="38" t="str">
        <f t="shared" si="23"/>
        <v/>
      </c>
      <c r="E162" s="74"/>
      <c r="F162" s="38" t="str">
        <f t="shared" si="24"/>
        <v/>
      </c>
      <c r="G162" s="38" t="str">
        <f t="shared" si="25"/>
        <v/>
      </c>
      <c r="H162" s="73"/>
      <c r="I162" s="73"/>
      <c r="J162" s="73"/>
      <c r="K162" s="83"/>
      <c r="L162" s="82"/>
      <c r="M162" s="82"/>
      <c r="N162" s="83"/>
      <c r="O162" s="131"/>
      <c r="P162" s="255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4665</v>
      </c>
      <c r="AF162" t="s">
        <v>4666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3"/>
      <c r="B163" s="38" t="str">
        <f t="shared" si="22"/>
        <v/>
      </c>
      <c r="C163" s="211"/>
      <c r="D163" s="38" t="str">
        <f t="shared" si="23"/>
        <v/>
      </c>
      <c r="E163" s="74"/>
      <c r="F163" s="38" t="str">
        <f t="shared" si="24"/>
        <v/>
      </c>
      <c r="G163" s="38" t="str">
        <f t="shared" si="25"/>
        <v/>
      </c>
      <c r="H163" s="73"/>
      <c r="I163" s="73"/>
      <c r="J163" s="73"/>
      <c r="K163" s="83"/>
      <c r="L163" s="82"/>
      <c r="M163" s="82"/>
      <c r="N163" s="83"/>
      <c r="O163" s="131"/>
      <c r="P163" s="255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4667</v>
      </c>
      <c r="AF163" t="s">
        <v>4668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0"/>
      <c r="B164" s="38" t="str">
        <f t="shared" si="22"/>
        <v/>
      </c>
      <c r="C164" s="211"/>
      <c r="D164" s="38" t="str">
        <f t="shared" si="23"/>
        <v/>
      </c>
      <c r="E164" s="74"/>
      <c r="F164" s="38" t="str">
        <f t="shared" si="24"/>
        <v/>
      </c>
      <c r="G164" s="38" t="str">
        <f t="shared" si="25"/>
        <v/>
      </c>
      <c r="H164" s="73"/>
      <c r="I164" s="73"/>
      <c r="J164" s="73"/>
      <c r="K164" s="83"/>
      <c r="L164" s="82"/>
      <c r="M164" s="82"/>
      <c r="N164" s="83"/>
      <c r="O164" s="131"/>
      <c r="P164" s="255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4669</v>
      </c>
      <c r="AF164" t="s">
        <v>4670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0"/>
      <c r="B165" s="38" t="str">
        <f t="shared" si="22"/>
        <v/>
      </c>
      <c r="C165" s="211"/>
      <c r="D165" s="38" t="str">
        <f t="shared" si="23"/>
        <v/>
      </c>
      <c r="E165" s="74"/>
      <c r="F165" s="38" t="str">
        <f t="shared" si="24"/>
        <v/>
      </c>
      <c r="G165" s="38" t="str">
        <f t="shared" si="25"/>
        <v/>
      </c>
      <c r="H165" s="73"/>
      <c r="I165" s="73"/>
      <c r="J165" s="73"/>
      <c r="K165" s="83"/>
      <c r="L165" s="82"/>
      <c r="M165" s="82"/>
      <c r="N165" s="83"/>
      <c r="O165" s="131"/>
      <c r="P165" s="255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4671</v>
      </c>
      <c r="AF165" t="s">
        <v>4672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0"/>
      <c r="B166" s="38" t="str">
        <f t="shared" si="22"/>
        <v/>
      </c>
      <c r="C166" s="211"/>
      <c r="D166" s="38" t="str">
        <f t="shared" si="23"/>
        <v/>
      </c>
      <c r="E166" s="74"/>
      <c r="F166" s="38" t="str">
        <f t="shared" si="24"/>
        <v/>
      </c>
      <c r="G166" s="38" t="str">
        <f t="shared" si="25"/>
        <v/>
      </c>
      <c r="H166" s="73"/>
      <c r="I166" s="73"/>
      <c r="J166" s="73"/>
      <c r="K166" s="83"/>
      <c r="L166" s="82"/>
      <c r="M166" s="82"/>
      <c r="N166" s="83"/>
      <c r="O166" s="131"/>
      <c r="P166" s="255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4673</v>
      </c>
      <c r="AF166" t="s">
        <v>4674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0"/>
      <c r="B167" s="38" t="str">
        <f t="shared" si="22"/>
        <v/>
      </c>
      <c r="C167" s="211"/>
      <c r="D167" s="38" t="str">
        <f t="shared" si="23"/>
        <v/>
      </c>
      <c r="E167" s="74"/>
      <c r="F167" s="38" t="str">
        <f t="shared" si="24"/>
        <v/>
      </c>
      <c r="G167" s="38" t="str">
        <f t="shared" si="25"/>
        <v/>
      </c>
      <c r="H167" s="73"/>
      <c r="I167" s="73"/>
      <c r="J167" s="73"/>
      <c r="K167" s="83"/>
      <c r="L167" s="82"/>
      <c r="M167" s="82"/>
      <c r="N167" s="83"/>
      <c r="O167" s="131"/>
      <c r="P167" s="255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4675</v>
      </c>
      <c r="AF167" t="s">
        <v>4676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0"/>
      <c r="B168" s="38" t="str">
        <f t="shared" si="22"/>
        <v/>
      </c>
      <c r="C168" s="211"/>
      <c r="D168" s="38" t="str">
        <f t="shared" si="23"/>
        <v/>
      </c>
      <c r="E168" s="74"/>
      <c r="F168" s="38" t="str">
        <f t="shared" si="24"/>
        <v/>
      </c>
      <c r="G168" s="38" t="str">
        <f t="shared" si="25"/>
        <v/>
      </c>
      <c r="H168" s="73"/>
      <c r="I168" s="73"/>
      <c r="J168" s="73"/>
      <c r="K168" s="83"/>
      <c r="L168" s="82"/>
      <c r="M168" s="82"/>
      <c r="N168" s="83"/>
      <c r="O168" s="131"/>
      <c r="P168" s="255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4677</v>
      </c>
      <c r="AF168" t="s">
        <v>4678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0"/>
      <c r="B169" s="38" t="str">
        <f t="shared" si="22"/>
        <v/>
      </c>
      <c r="C169" s="211"/>
      <c r="D169" s="38" t="str">
        <f t="shared" si="23"/>
        <v/>
      </c>
      <c r="E169" s="74"/>
      <c r="F169" s="38" t="str">
        <f t="shared" si="24"/>
        <v/>
      </c>
      <c r="G169" s="38" t="str">
        <f t="shared" si="25"/>
        <v/>
      </c>
      <c r="H169" s="73"/>
      <c r="I169" s="73"/>
      <c r="J169" s="73"/>
      <c r="K169" s="83"/>
      <c r="L169" s="82"/>
      <c r="M169" s="82"/>
      <c r="N169" s="83"/>
      <c r="O169" s="131"/>
      <c r="P169" s="255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4679</v>
      </c>
      <c r="AF169" t="s">
        <v>4680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0"/>
      <c r="B170" s="38" t="str">
        <f t="shared" si="22"/>
        <v/>
      </c>
      <c r="C170" s="211"/>
      <c r="D170" s="38" t="str">
        <f t="shared" si="23"/>
        <v/>
      </c>
      <c r="E170" s="74"/>
      <c r="F170" s="38" t="str">
        <f t="shared" si="24"/>
        <v/>
      </c>
      <c r="G170" s="38" t="str">
        <f t="shared" si="25"/>
        <v/>
      </c>
      <c r="H170" s="73"/>
      <c r="I170" s="73"/>
      <c r="J170" s="73"/>
      <c r="K170" s="83"/>
      <c r="L170" s="82"/>
      <c r="M170" s="82"/>
      <c r="N170" s="83"/>
      <c r="O170" s="131"/>
      <c r="P170" s="255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4681</v>
      </c>
      <c r="AF170" t="s">
        <v>4682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0"/>
      <c r="B171" s="38" t="str">
        <f t="shared" si="22"/>
        <v/>
      </c>
      <c r="C171" s="211"/>
      <c r="D171" s="38" t="str">
        <f t="shared" si="23"/>
        <v/>
      </c>
      <c r="E171" s="74"/>
      <c r="F171" s="38" t="str">
        <f t="shared" si="24"/>
        <v/>
      </c>
      <c r="G171" s="38" t="str">
        <f t="shared" si="25"/>
        <v/>
      </c>
      <c r="H171" s="73"/>
      <c r="I171" s="73"/>
      <c r="J171" s="73"/>
      <c r="K171" s="83"/>
      <c r="L171" s="82"/>
      <c r="M171" s="82"/>
      <c r="N171" s="83"/>
      <c r="O171" s="131"/>
      <c r="P171" s="255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4683</v>
      </c>
      <c r="AF171" t="s">
        <v>4684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0"/>
      <c r="B172" s="38" t="str">
        <f t="shared" si="22"/>
        <v/>
      </c>
      <c r="C172" s="211"/>
      <c r="D172" s="38" t="str">
        <f t="shared" si="23"/>
        <v/>
      </c>
      <c r="E172" s="74"/>
      <c r="F172" s="38" t="str">
        <f t="shared" si="24"/>
        <v/>
      </c>
      <c r="G172" s="38" t="str">
        <f t="shared" si="25"/>
        <v/>
      </c>
      <c r="H172" s="73"/>
      <c r="I172" s="73"/>
      <c r="J172" s="73"/>
      <c r="K172" s="83"/>
      <c r="L172" s="82"/>
      <c r="M172" s="82"/>
      <c r="N172" s="83"/>
      <c r="O172" s="131"/>
      <c r="P172" s="255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4685</v>
      </c>
      <c r="AF172" t="s">
        <v>4686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0"/>
      <c r="B173" s="38" t="str">
        <f t="shared" si="22"/>
        <v/>
      </c>
      <c r="C173" s="211"/>
      <c r="D173" s="38" t="str">
        <f t="shared" si="23"/>
        <v/>
      </c>
      <c r="E173" s="74"/>
      <c r="F173" s="38" t="str">
        <f t="shared" si="24"/>
        <v/>
      </c>
      <c r="G173" s="38" t="str">
        <f t="shared" si="25"/>
        <v/>
      </c>
      <c r="H173" s="73"/>
      <c r="I173" s="73"/>
      <c r="J173" s="73"/>
      <c r="K173" s="83"/>
      <c r="L173" s="82"/>
      <c r="M173" s="82"/>
      <c r="N173" s="83"/>
      <c r="O173" s="131"/>
      <c r="P173" s="255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4687</v>
      </c>
      <c r="AF173" t="s">
        <v>4688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0"/>
      <c r="B174" s="38" t="str">
        <f t="shared" si="22"/>
        <v/>
      </c>
      <c r="C174" s="211"/>
      <c r="D174" s="38" t="str">
        <f t="shared" si="23"/>
        <v/>
      </c>
      <c r="E174" s="74"/>
      <c r="F174" s="38" t="str">
        <f t="shared" si="24"/>
        <v/>
      </c>
      <c r="G174" s="38" t="str">
        <f t="shared" si="25"/>
        <v/>
      </c>
      <c r="H174" s="73"/>
      <c r="I174" s="73"/>
      <c r="J174" s="73"/>
      <c r="K174" s="83"/>
      <c r="L174" s="82"/>
      <c r="M174" s="82"/>
      <c r="N174" s="83"/>
      <c r="O174" s="131"/>
      <c r="P174" s="255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0"/>
      <c r="B175" s="38" t="str">
        <f t="shared" si="22"/>
        <v/>
      </c>
      <c r="C175" s="211"/>
      <c r="D175" s="38" t="str">
        <f t="shared" si="23"/>
        <v/>
      </c>
      <c r="E175" s="74"/>
      <c r="F175" s="38" t="str">
        <f t="shared" si="24"/>
        <v/>
      </c>
      <c r="G175" s="38" t="str">
        <f t="shared" si="25"/>
        <v/>
      </c>
      <c r="H175" s="73"/>
      <c r="I175" s="73"/>
      <c r="J175" s="73"/>
      <c r="K175" s="83"/>
      <c r="L175" s="82"/>
      <c r="M175" s="82"/>
      <c r="N175" s="83"/>
      <c r="O175" s="131"/>
      <c r="P175" s="255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3"/>
      <c r="B176" s="38" t="str">
        <f t="shared" si="22"/>
        <v/>
      </c>
      <c r="C176" s="43"/>
      <c r="D176" s="38" t="str">
        <f t="shared" si="23"/>
        <v/>
      </c>
      <c r="E176" s="74"/>
      <c r="F176" s="38" t="str">
        <f t="shared" si="24"/>
        <v/>
      </c>
      <c r="G176" s="38" t="str">
        <f t="shared" si="25"/>
        <v/>
      </c>
      <c r="H176" s="73"/>
      <c r="I176" s="73"/>
      <c r="J176" s="73"/>
      <c r="K176" s="83"/>
      <c r="L176" s="82"/>
      <c r="M176" s="82"/>
      <c r="N176" s="83"/>
      <c r="O176" s="131"/>
      <c r="P176" s="255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4689</v>
      </c>
      <c r="AF176" t="s">
        <v>4690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3"/>
      <c r="B177" s="38" t="str">
        <f t="shared" si="22"/>
        <v/>
      </c>
      <c r="C177" s="43"/>
      <c r="D177" s="38" t="str">
        <f t="shared" si="23"/>
        <v/>
      </c>
      <c r="E177" s="74"/>
      <c r="F177" s="38" t="str">
        <f t="shared" si="24"/>
        <v/>
      </c>
      <c r="G177" s="38" t="str">
        <f t="shared" si="25"/>
        <v/>
      </c>
      <c r="H177" s="73"/>
      <c r="I177" s="73"/>
      <c r="J177" s="73"/>
      <c r="K177" s="83"/>
      <c r="L177" s="82"/>
      <c r="M177" s="82"/>
      <c r="N177" s="83"/>
      <c r="O177" s="131"/>
      <c r="P177" s="255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4691</v>
      </c>
      <c r="AF177" t="s">
        <v>4692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3"/>
      <c r="B178" s="38" t="str">
        <f t="shared" si="22"/>
        <v/>
      </c>
      <c r="C178" s="43"/>
      <c r="D178" s="38" t="str">
        <f t="shared" si="23"/>
        <v/>
      </c>
      <c r="E178" s="74"/>
      <c r="F178" s="38" t="str">
        <f t="shared" si="24"/>
        <v/>
      </c>
      <c r="G178" s="38" t="str">
        <f t="shared" si="25"/>
        <v/>
      </c>
      <c r="H178" s="73"/>
      <c r="I178" s="73"/>
      <c r="J178" s="73"/>
      <c r="K178" s="83"/>
      <c r="L178" s="82"/>
      <c r="M178" s="82"/>
      <c r="N178" s="83"/>
      <c r="O178" s="131"/>
      <c r="P178" s="255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3"/>
      <c r="B179" s="38" t="str">
        <f t="shared" si="22"/>
        <v/>
      </c>
      <c r="C179" s="43"/>
      <c r="D179" s="38" t="str">
        <f t="shared" si="23"/>
        <v/>
      </c>
      <c r="E179" s="74"/>
      <c r="F179" s="38" t="str">
        <f t="shared" si="24"/>
        <v/>
      </c>
      <c r="G179" s="38" t="str">
        <f t="shared" si="25"/>
        <v/>
      </c>
      <c r="H179" s="73"/>
      <c r="I179" s="73"/>
      <c r="J179" s="73"/>
      <c r="K179" s="83"/>
      <c r="L179" s="82"/>
      <c r="M179" s="82"/>
      <c r="N179" s="83"/>
      <c r="O179" s="131"/>
      <c r="P179" s="255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4693</v>
      </c>
      <c r="AF179" t="s">
        <v>4694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3"/>
      <c r="B180" s="38" t="str">
        <f t="shared" si="22"/>
        <v/>
      </c>
      <c r="C180" s="43"/>
      <c r="D180" s="38" t="str">
        <f t="shared" si="23"/>
        <v/>
      </c>
      <c r="E180" s="74"/>
      <c r="F180" s="38" t="str">
        <f t="shared" si="24"/>
        <v/>
      </c>
      <c r="G180" s="38" t="str">
        <f t="shared" si="25"/>
        <v/>
      </c>
      <c r="H180" s="73"/>
      <c r="I180" s="73"/>
      <c r="J180" s="73"/>
      <c r="K180" s="83"/>
      <c r="L180" s="82"/>
      <c r="M180" s="82"/>
      <c r="N180" s="83"/>
      <c r="O180" s="131"/>
      <c r="P180" s="255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3"/>
      <c r="B181" s="38" t="str">
        <f t="shared" si="22"/>
        <v/>
      </c>
      <c r="C181" s="43"/>
      <c r="D181" s="38" t="str">
        <f t="shared" si="23"/>
        <v/>
      </c>
      <c r="E181" s="74"/>
      <c r="F181" s="38" t="str">
        <f t="shared" si="24"/>
        <v/>
      </c>
      <c r="G181" s="38" t="str">
        <f t="shared" si="25"/>
        <v/>
      </c>
      <c r="H181" s="73"/>
      <c r="I181" s="73"/>
      <c r="J181" s="73"/>
      <c r="K181" s="83"/>
      <c r="L181" s="82"/>
      <c r="M181" s="82"/>
      <c r="N181" s="83"/>
      <c r="O181" s="131"/>
      <c r="P181" s="255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4695</v>
      </c>
      <c r="AF181" t="s">
        <v>4696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3"/>
      <c r="B182" s="38" t="str">
        <f t="shared" si="22"/>
        <v/>
      </c>
      <c r="C182" s="43"/>
      <c r="D182" s="38" t="str">
        <f t="shared" si="23"/>
        <v/>
      </c>
      <c r="E182" s="74"/>
      <c r="F182" s="38" t="str">
        <f t="shared" si="24"/>
        <v/>
      </c>
      <c r="G182" s="38" t="str">
        <f t="shared" si="25"/>
        <v/>
      </c>
      <c r="H182" s="73"/>
      <c r="I182" s="73"/>
      <c r="J182" s="73"/>
      <c r="K182" s="83"/>
      <c r="L182" s="82"/>
      <c r="M182" s="82"/>
      <c r="N182" s="83"/>
      <c r="O182" s="131"/>
      <c r="P182" s="255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4697</v>
      </c>
      <c r="AF182" t="s">
        <v>4698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3"/>
      <c r="B183" s="38" t="str">
        <f t="shared" si="22"/>
        <v/>
      </c>
      <c r="C183" s="43"/>
      <c r="D183" s="38" t="str">
        <f t="shared" si="23"/>
        <v/>
      </c>
      <c r="E183" s="74"/>
      <c r="F183" s="38" t="str">
        <f t="shared" si="24"/>
        <v/>
      </c>
      <c r="G183" s="38" t="str">
        <f t="shared" si="25"/>
        <v/>
      </c>
      <c r="H183" s="73"/>
      <c r="I183" s="73"/>
      <c r="J183" s="73"/>
      <c r="K183" s="83"/>
      <c r="L183" s="82"/>
      <c r="M183" s="82"/>
      <c r="N183" s="83"/>
      <c r="O183" s="131"/>
      <c r="P183" s="255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3"/>
      <c r="B184" s="38" t="str">
        <f t="shared" si="22"/>
        <v/>
      </c>
      <c r="C184" s="43"/>
      <c r="D184" s="38" t="str">
        <f t="shared" si="23"/>
        <v/>
      </c>
      <c r="E184" s="74"/>
      <c r="F184" s="38" t="str">
        <f t="shared" si="24"/>
        <v/>
      </c>
      <c r="G184" s="38" t="str">
        <f t="shared" si="25"/>
        <v/>
      </c>
      <c r="H184" s="73"/>
      <c r="I184" s="73"/>
      <c r="J184" s="73"/>
      <c r="K184" s="83"/>
      <c r="L184" s="82"/>
      <c r="M184" s="82"/>
      <c r="N184" s="83"/>
      <c r="O184" s="131"/>
      <c r="P184" s="255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4699</v>
      </c>
      <c r="AF184" t="s">
        <v>4700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3"/>
      <c r="B185" s="38" t="str">
        <f t="shared" si="22"/>
        <v/>
      </c>
      <c r="C185" s="43"/>
      <c r="D185" s="38" t="str">
        <f t="shared" si="23"/>
        <v/>
      </c>
      <c r="E185" s="74"/>
      <c r="F185" s="38" t="str">
        <f t="shared" si="24"/>
        <v/>
      </c>
      <c r="G185" s="38" t="str">
        <f t="shared" si="25"/>
        <v/>
      </c>
      <c r="H185" s="73"/>
      <c r="I185" s="73"/>
      <c r="J185" s="73"/>
      <c r="K185" s="83"/>
      <c r="L185" s="82"/>
      <c r="M185" s="82"/>
      <c r="N185" s="83"/>
      <c r="O185" s="131"/>
      <c r="P185" s="255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3"/>
      <c r="B186" s="38" t="str">
        <f t="shared" si="22"/>
        <v/>
      </c>
      <c r="C186" s="43"/>
      <c r="D186" s="38" t="str">
        <f t="shared" si="23"/>
        <v/>
      </c>
      <c r="E186" s="74"/>
      <c r="F186" s="38" t="str">
        <f t="shared" si="24"/>
        <v/>
      </c>
      <c r="G186" s="38" t="str">
        <f t="shared" si="25"/>
        <v/>
      </c>
      <c r="H186" s="73"/>
      <c r="I186" s="73"/>
      <c r="J186" s="73"/>
      <c r="K186" s="83"/>
      <c r="L186" s="82"/>
      <c r="M186" s="82"/>
      <c r="N186" s="83"/>
      <c r="O186" s="131"/>
      <c r="P186" s="255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3"/>
      <c r="B187" s="38" t="str">
        <f t="shared" si="22"/>
        <v/>
      </c>
      <c r="C187" s="43"/>
      <c r="D187" s="38" t="str">
        <f t="shared" si="23"/>
        <v/>
      </c>
      <c r="E187" s="74"/>
      <c r="F187" s="38" t="str">
        <f t="shared" si="24"/>
        <v/>
      </c>
      <c r="G187" s="38" t="str">
        <f t="shared" si="25"/>
        <v/>
      </c>
      <c r="H187" s="73"/>
      <c r="I187" s="73"/>
      <c r="J187" s="73"/>
      <c r="K187" s="83"/>
      <c r="L187" s="82"/>
      <c r="M187" s="82"/>
      <c r="N187" s="83"/>
      <c r="O187" s="131"/>
      <c r="P187" s="255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4701</v>
      </c>
      <c r="AF187" t="s">
        <v>4702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3"/>
      <c r="B188" s="38" t="str">
        <f t="shared" si="22"/>
        <v/>
      </c>
      <c r="C188" s="43"/>
      <c r="D188" s="38" t="str">
        <f t="shared" si="23"/>
        <v/>
      </c>
      <c r="E188" s="74"/>
      <c r="F188" s="38" t="str">
        <f t="shared" si="24"/>
        <v/>
      </c>
      <c r="G188" s="38" t="str">
        <f t="shared" si="25"/>
        <v/>
      </c>
      <c r="H188" s="73"/>
      <c r="I188" s="73"/>
      <c r="J188" s="73"/>
      <c r="K188" s="83"/>
      <c r="L188" s="82"/>
      <c r="M188" s="82"/>
      <c r="N188" s="83"/>
      <c r="O188" s="131"/>
      <c r="P188" s="255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4703</v>
      </c>
      <c r="AF188" t="s">
        <v>4704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3"/>
      <c r="B189" s="38" t="str">
        <f t="shared" si="22"/>
        <v/>
      </c>
      <c r="C189" s="43"/>
      <c r="D189" s="38" t="str">
        <f t="shared" si="23"/>
        <v/>
      </c>
      <c r="E189" s="74"/>
      <c r="F189" s="38" t="str">
        <f t="shared" si="24"/>
        <v/>
      </c>
      <c r="G189" s="38" t="str">
        <f t="shared" si="25"/>
        <v/>
      </c>
      <c r="H189" s="73"/>
      <c r="I189" s="73"/>
      <c r="J189" s="73"/>
      <c r="K189" s="83"/>
      <c r="L189" s="82"/>
      <c r="M189" s="82"/>
      <c r="N189" s="83"/>
      <c r="O189" s="131"/>
      <c r="P189" s="255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4705</v>
      </c>
      <c r="AF189" t="s">
        <v>4706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3"/>
      <c r="B190" s="38" t="str">
        <f t="shared" si="22"/>
        <v/>
      </c>
      <c r="C190" s="43"/>
      <c r="D190" s="38" t="str">
        <f t="shared" si="23"/>
        <v/>
      </c>
      <c r="E190" s="74"/>
      <c r="F190" s="38" t="str">
        <f t="shared" si="24"/>
        <v/>
      </c>
      <c r="G190" s="38" t="str">
        <f t="shared" si="25"/>
        <v/>
      </c>
      <c r="H190" s="73"/>
      <c r="I190" s="73"/>
      <c r="J190" s="73"/>
      <c r="K190" s="83"/>
      <c r="L190" s="82"/>
      <c r="M190" s="82"/>
      <c r="N190" s="83"/>
      <c r="O190" s="131"/>
      <c r="P190" s="255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4707</v>
      </c>
      <c r="AF190" t="s">
        <v>4708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3"/>
      <c r="B191" s="38" t="str">
        <f t="shared" si="22"/>
        <v/>
      </c>
      <c r="C191" s="43"/>
      <c r="D191" s="38" t="str">
        <f t="shared" si="23"/>
        <v/>
      </c>
      <c r="E191" s="74"/>
      <c r="F191" s="38" t="str">
        <f t="shared" si="24"/>
        <v/>
      </c>
      <c r="G191" s="38" t="str">
        <f t="shared" si="25"/>
        <v/>
      </c>
      <c r="H191" s="73"/>
      <c r="I191" s="73"/>
      <c r="J191" s="73"/>
      <c r="K191" s="83"/>
      <c r="L191" s="82"/>
      <c r="M191" s="82"/>
      <c r="N191" s="83"/>
      <c r="O191" s="131"/>
      <c r="P191" s="255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3"/>
      <c r="B192" s="38" t="str">
        <f t="shared" si="22"/>
        <v/>
      </c>
      <c r="C192" s="43"/>
      <c r="D192" s="38" t="str">
        <f t="shared" si="23"/>
        <v/>
      </c>
      <c r="E192" s="74"/>
      <c r="F192" s="38" t="str">
        <f t="shared" si="24"/>
        <v/>
      </c>
      <c r="G192" s="38" t="str">
        <f t="shared" si="25"/>
        <v/>
      </c>
      <c r="H192" s="73"/>
      <c r="I192" s="73"/>
      <c r="J192" s="73"/>
      <c r="K192" s="83"/>
      <c r="L192" s="82"/>
      <c r="M192" s="82"/>
      <c r="N192" s="83"/>
      <c r="O192" s="131"/>
      <c r="P192" s="255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3"/>
      <c r="B193" s="38" t="str">
        <f t="shared" si="22"/>
        <v/>
      </c>
      <c r="C193" s="43"/>
      <c r="D193" s="38" t="str">
        <f t="shared" si="23"/>
        <v/>
      </c>
      <c r="E193" s="74"/>
      <c r="F193" s="38" t="str">
        <f t="shared" si="24"/>
        <v/>
      </c>
      <c r="G193" s="38" t="str">
        <f t="shared" si="25"/>
        <v/>
      </c>
      <c r="H193" s="73"/>
      <c r="I193" s="73"/>
      <c r="J193" s="73"/>
      <c r="K193" s="83"/>
      <c r="L193" s="82"/>
      <c r="M193" s="82"/>
      <c r="N193" s="83"/>
      <c r="O193" s="131"/>
      <c r="P193" s="255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4709</v>
      </c>
      <c r="AF193" t="s">
        <v>4710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3"/>
      <c r="B194" s="38" t="str">
        <f t="shared" si="22"/>
        <v/>
      </c>
      <c r="C194" s="43"/>
      <c r="D194" s="38" t="str">
        <f t="shared" si="23"/>
        <v/>
      </c>
      <c r="E194" s="74"/>
      <c r="F194" s="38" t="str">
        <f t="shared" si="24"/>
        <v/>
      </c>
      <c r="G194" s="38" t="str">
        <f t="shared" si="25"/>
        <v/>
      </c>
      <c r="H194" s="73"/>
      <c r="I194" s="73"/>
      <c r="J194" s="73"/>
      <c r="K194" s="83"/>
      <c r="L194" s="82"/>
      <c r="M194" s="82"/>
      <c r="N194" s="83"/>
      <c r="O194" s="131"/>
      <c r="P194" s="255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4711</v>
      </c>
      <c r="AF194" t="s">
        <v>4712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3"/>
      <c r="B195" s="38" t="str">
        <f t="shared" si="22"/>
        <v/>
      </c>
      <c r="C195" s="43"/>
      <c r="D195" s="38" t="str">
        <f t="shared" si="23"/>
        <v/>
      </c>
      <c r="E195" s="74"/>
      <c r="F195" s="38" t="str">
        <f t="shared" si="24"/>
        <v/>
      </c>
      <c r="G195" s="38" t="str">
        <f t="shared" si="25"/>
        <v/>
      </c>
      <c r="H195" s="73"/>
      <c r="I195" s="73"/>
      <c r="J195" s="73"/>
      <c r="K195" s="83"/>
      <c r="L195" s="82"/>
      <c r="M195" s="82"/>
      <c r="N195" s="83"/>
      <c r="O195" s="131"/>
      <c r="P195" s="255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4713</v>
      </c>
      <c r="AF195" t="s">
        <v>4714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3"/>
      <c r="B196" s="38" t="str">
        <f t="shared" ref="B196:B259" si="31">IFERROR(VLOOKUP(A196,$V$6:$W$23,2,FALSE),"")</f>
        <v/>
      </c>
      <c r="C196" s="43"/>
      <c r="D196" s="38" t="str">
        <f t="shared" ref="D196:D259" si="32">IFERROR(VLOOKUP(C196,$Y$5:$AA$129,2,FALSE),"")</f>
        <v/>
      </c>
      <c r="E196" s="74"/>
      <c r="F196" s="38" t="str">
        <f t="shared" ref="F196:F259" si="33">IFERROR(VLOOKUP(E196,$AE$6:$AF$1763,2,FALSE),"")</f>
        <v/>
      </c>
      <c r="G196" s="38" t="str">
        <f t="shared" ref="G196:G259" si="34">IFERROR(VLOOKUP(E196,$AE$6:$AH$1763,4,FALSE),"")</f>
        <v/>
      </c>
      <c r="H196" s="73"/>
      <c r="I196" s="73"/>
      <c r="J196" s="73"/>
      <c r="K196" s="83"/>
      <c r="L196" s="82"/>
      <c r="M196" s="82"/>
      <c r="N196" s="83"/>
      <c r="O196" s="131"/>
      <c r="P196" s="255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4715</v>
      </c>
      <c r="AF196" t="s">
        <v>4716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3"/>
      <c r="B197" s="38" t="str">
        <f t="shared" si="31"/>
        <v/>
      </c>
      <c r="C197" s="43"/>
      <c r="D197" s="38" t="str">
        <f t="shared" si="32"/>
        <v/>
      </c>
      <c r="E197" s="74"/>
      <c r="F197" s="38" t="str">
        <f t="shared" si="33"/>
        <v/>
      </c>
      <c r="G197" s="38" t="str">
        <f t="shared" si="34"/>
        <v/>
      </c>
      <c r="H197" s="73"/>
      <c r="I197" s="73"/>
      <c r="J197" s="73"/>
      <c r="K197" s="83"/>
      <c r="L197" s="82"/>
      <c r="M197" s="82"/>
      <c r="N197" s="83"/>
      <c r="O197" s="131"/>
      <c r="P197" s="255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4717</v>
      </c>
      <c r="AF197" t="s">
        <v>4718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3"/>
      <c r="B198" s="38" t="str">
        <f t="shared" si="31"/>
        <v/>
      </c>
      <c r="C198" s="43"/>
      <c r="D198" s="38" t="str">
        <f t="shared" si="32"/>
        <v/>
      </c>
      <c r="E198" s="74"/>
      <c r="F198" s="38" t="str">
        <f t="shared" si="33"/>
        <v/>
      </c>
      <c r="G198" s="38" t="str">
        <f t="shared" si="34"/>
        <v/>
      </c>
      <c r="H198" s="73"/>
      <c r="I198" s="73"/>
      <c r="J198" s="73"/>
      <c r="K198" s="83"/>
      <c r="L198" s="82"/>
      <c r="M198" s="82"/>
      <c r="N198" s="83"/>
      <c r="O198" s="131"/>
      <c r="P198" s="255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4719</v>
      </c>
      <c r="AF198" t="s">
        <v>4720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3"/>
      <c r="B199" s="38" t="str">
        <f t="shared" si="31"/>
        <v/>
      </c>
      <c r="C199" s="43"/>
      <c r="D199" s="38" t="str">
        <f t="shared" si="32"/>
        <v/>
      </c>
      <c r="E199" s="74"/>
      <c r="F199" s="38" t="str">
        <f t="shared" si="33"/>
        <v/>
      </c>
      <c r="G199" s="38" t="str">
        <f t="shared" si="34"/>
        <v/>
      </c>
      <c r="H199" s="73"/>
      <c r="I199" s="73"/>
      <c r="J199" s="73"/>
      <c r="K199" s="83"/>
      <c r="L199" s="82"/>
      <c r="M199" s="82"/>
      <c r="N199" s="83"/>
      <c r="O199" s="131"/>
      <c r="P199" s="255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3"/>
      <c r="B200" s="38" t="str">
        <f t="shared" si="31"/>
        <v/>
      </c>
      <c r="C200" s="43"/>
      <c r="D200" s="38" t="str">
        <f t="shared" si="32"/>
        <v/>
      </c>
      <c r="E200" s="74"/>
      <c r="F200" s="38" t="str">
        <f t="shared" si="33"/>
        <v/>
      </c>
      <c r="G200" s="38" t="str">
        <f t="shared" si="34"/>
        <v/>
      </c>
      <c r="H200" s="73"/>
      <c r="I200" s="73"/>
      <c r="J200" s="73"/>
      <c r="K200" s="83"/>
      <c r="L200" s="82"/>
      <c r="M200" s="82"/>
      <c r="N200" s="83"/>
      <c r="O200" s="131"/>
      <c r="P200" s="255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4721</v>
      </c>
      <c r="AF200" t="s">
        <v>4722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3"/>
      <c r="B201" s="38" t="str">
        <f t="shared" si="31"/>
        <v/>
      </c>
      <c r="C201" s="43"/>
      <c r="D201" s="38" t="str">
        <f t="shared" si="32"/>
        <v/>
      </c>
      <c r="E201" s="74"/>
      <c r="F201" s="38" t="str">
        <f t="shared" si="33"/>
        <v/>
      </c>
      <c r="G201" s="38" t="str">
        <f t="shared" si="34"/>
        <v/>
      </c>
      <c r="H201" s="73"/>
      <c r="I201" s="73"/>
      <c r="J201" s="73"/>
      <c r="K201" s="83"/>
      <c r="L201" s="82"/>
      <c r="M201" s="82"/>
      <c r="N201" s="83"/>
      <c r="O201" s="131"/>
      <c r="P201" s="255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3"/>
      <c r="B202" s="38" t="str">
        <f t="shared" si="31"/>
        <v/>
      </c>
      <c r="C202" s="43"/>
      <c r="D202" s="38" t="str">
        <f t="shared" si="32"/>
        <v/>
      </c>
      <c r="E202" s="74"/>
      <c r="F202" s="38" t="str">
        <f t="shared" si="33"/>
        <v/>
      </c>
      <c r="G202" s="38" t="str">
        <f t="shared" si="34"/>
        <v/>
      </c>
      <c r="H202" s="73"/>
      <c r="I202" s="73"/>
      <c r="J202" s="73"/>
      <c r="K202" s="83"/>
      <c r="L202" s="82"/>
      <c r="M202" s="82"/>
      <c r="N202" s="83"/>
      <c r="O202" s="131"/>
      <c r="P202" s="255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3"/>
      <c r="B203" s="38" t="str">
        <f t="shared" si="31"/>
        <v/>
      </c>
      <c r="C203" s="43"/>
      <c r="D203" s="38" t="str">
        <f t="shared" si="32"/>
        <v/>
      </c>
      <c r="E203" s="74"/>
      <c r="F203" s="38" t="str">
        <f t="shared" si="33"/>
        <v/>
      </c>
      <c r="G203" s="38" t="str">
        <f t="shared" si="34"/>
        <v/>
      </c>
      <c r="H203" s="73"/>
      <c r="I203" s="73"/>
      <c r="J203" s="73"/>
      <c r="K203" s="83"/>
      <c r="L203" s="82"/>
      <c r="M203" s="82"/>
      <c r="N203" s="83"/>
      <c r="O203" s="131"/>
      <c r="P203" s="255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4723</v>
      </c>
      <c r="AF203" t="s">
        <v>4724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3"/>
      <c r="B204" s="38" t="str">
        <f t="shared" si="31"/>
        <v/>
      </c>
      <c r="C204" s="43"/>
      <c r="D204" s="38" t="str">
        <f t="shared" si="32"/>
        <v/>
      </c>
      <c r="E204" s="74"/>
      <c r="F204" s="38" t="str">
        <f t="shared" si="33"/>
        <v/>
      </c>
      <c r="G204" s="38" t="str">
        <f t="shared" si="34"/>
        <v/>
      </c>
      <c r="H204" s="73"/>
      <c r="I204" s="73"/>
      <c r="J204" s="73"/>
      <c r="K204" s="83"/>
      <c r="L204" s="82"/>
      <c r="M204" s="82"/>
      <c r="N204" s="83"/>
      <c r="O204" s="131"/>
      <c r="P204" s="255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4725</v>
      </c>
      <c r="AF204" t="s">
        <v>4726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3"/>
      <c r="B205" s="38" t="str">
        <f t="shared" si="31"/>
        <v/>
      </c>
      <c r="C205" s="43"/>
      <c r="D205" s="38" t="str">
        <f t="shared" si="32"/>
        <v/>
      </c>
      <c r="E205" s="74"/>
      <c r="F205" s="38" t="str">
        <f t="shared" si="33"/>
        <v/>
      </c>
      <c r="G205" s="38" t="str">
        <f t="shared" si="34"/>
        <v/>
      </c>
      <c r="H205" s="73"/>
      <c r="I205" s="73"/>
      <c r="J205" s="73"/>
      <c r="K205" s="83"/>
      <c r="L205" s="82"/>
      <c r="M205" s="82"/>
      <c r="N205" s="83"/>
      <c r="O205" s="131"/>
      <c r="P205" s="255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4727</v>
      </c>
      <c r="AF205" t="s">
        <v>4728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3"/>
      <c r="B206" s="38" t="str">
        <f t="shared" si="31"/>
        <v/>
      </c>
      <c r="C206" s="43"/>
      <c r="D206" s="38" t="str">
        <f t="shared" si="32"/>
        <v/>
      </c>
      <c r="E206" s="74"/>
      <c r="F206" s="38" t="str">
        <f t="shared" si="33"/>
        <v/>
      </c>
      <c r="G206" s="38" t="str">
        <f t="shared" si="34"/>
        <v/>
      </c>
      <c r="H206" s="73"/>
      <c r="I206" s="73"/>
      <c r="J206" s="73"/>
      <c r="K206" s="83"/>
      <c r="L206" s="82"/>
      <c r="M206" s="82"/>
      <c r="N206" s="83"/>
      <c r="O206" s="131"/>
      <c r="P206" s="255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3"/>
      <c r="B207" s="38" t="str">
        <f t="shared" si="31"/>
        <v/>
      </c>
      <c r="C207" s="43"/>
      <c r="D207" s="38" t="str">
        <f t="shared" si="32"/>
        <v/>
      </c>
      <c r="E207" s="74"/>
      <c r="F207" s="38" t="str">
        <f t="shared" si="33"/>
        <v/>
      </c>
      <c r="G207" s="38" t="str">
        <f t="shared" si="34"/>
        <v/>
      </c>
      <c r="H207" s="73"/>
      <c r="I207" s="73"/>
      <c r="J207" s="73"/>
      <c r="K207" s="83"/>
      <c r="L207" s="82"/>
      <c r="M207" s="82"/>
      <c r="N207" s="83"/>
      <c r="O207" s="131"/>
      <c r="P207" s="255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3"/>
      <c r="B208" s="38" t="str">
        <f t="shared" si="31"/>
        <v/>
      </c>
      <c r="C208" s="43"/>
      <c r="D208" s="38" t="str">
        <f t="shared" si="32"/>
        <v/>
      </c>
      <c r="E208" s="74"/>
      <c r="F208" s="38" t="str">
        <f t="shared" si="33"/>
        <v/>
      </c>
      <c r="G208" s="38" t="str">
        <f t="shared" si="34"/>
        <v/>
      </c>
      <c r="H208" s="73"/>
      <c r="I208" s="73"/>
      <c r="J208" s="73"/>
      <c r="K208" s="83"/>
      <c r="L208" s="82"/>
      <c r="M208" s="82"/>
      <c r="N208" s="83"/>
      <c r="O208" s="131"/>
      <c r="P208" s="255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3"/>
      <c r="B209" s="38" t="str">
        <f t="shared" si="31"/>
        <v/>
      </c>
      <c r="C209" s="43"/>
      <c r="D209" s="38" t="str">
        <f t="shared" si="32"/>
        <v/>
      </c>
      <c r="E209" s="74"/>
      <c r="F209" s="38" t="str">
        <f t="shared" si="33"/>
        <v/>
      </c>
      <c r="G209" s="38" t="str">
        <f t="shared" si="34"/>
        <v/>
      </c>
      <c r="H209" s="73"/>
      <c r="I209" s="73"/>
      <c r="J209" s="73"/>
      <c r="K209" s="83"/>
      <c r="L209" s="82"/>
      <c r="M209" s="82"/>
      <c r="N209" s="83"/>
      <c r="O209" s="131"/>
      <c r="P209" s="255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3"/>
      <c r="B210" s="38" t="str">
        <f t="shared" si="31"/>
        <v/>
      </c>
      <c r="C210" s="43"/>
      <c r="D210" s="38" t="str">
        <f t="shared" si="32"/>
        <v/>
      </c>
      <c r="E210" s="74"/>
      <c r="F210" s="38" t="str">
        <f t="shared" si="33"/>
        <v/>
      </c>
      <c r="G210" s="38" t="str">
        <f t="shared" si="34"/>
        <v/>
      </c>
      <c r="H210" s="73"/>
      <c r="I210" s="73"/>
      <c r="J210" s="73"/>
      <c r="K210" s="83"/>
      <c r="L210" s="82"/>
      <c r="M210" s="82"/>
      <c r="N210" s="83"/>
      <c r="O210" s="131"/>
      <c r="P210" s="255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4729</v>
      </c>
      <c r="AF210" t="s">
        <v>4730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3"/>
      <c r="B211" s="38" t="str">
        <f t="shared" si="31"/>
        <v/>
      </c>
      <c r="C211" s="43"/>
      <c r="D211" s="38" t="str">
        <f t="shared" si="32"/>
        <v/>
      </c>
      <c r="E211" s="74"/>
      <c r="F211" s="38" t="str">
        <f t="shared" si="33"/>
        <v/>
      </c>
      <c r="G211" s="38" t="str">
        <f t="shared" si="34"/>
        <v/>
      </c>
      <c r="H211" s="73"/>
      <c r="I211" s="73"/>
      <c r="J211" s="73"/>
      <c r="K211" s="83"/>
      <c r="L211" s="82"/>
      <c r="M211" s="82"/>
      <c r="N211" s="83"/>
      <c r="O211" s="131"/>
      <c r="P211" s="255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4731</v>
      </c>
      <c r="AF211" t="s">
        <v>4521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3"/>
      <c r="B212" s="38" t="str">
        <f t="shared" si="31"/>
        <v/>
      </c>
      <c r="C212" s="43"/>
      <c r="D212" s="38" t="str">
        <f t="shared" si="32"/>
        <v/>
      </c>
      <c r="E212" s="74"/>
      <c r="F212" s="38" t="str">
        <f t="shared" si="33"/>
        <v/>
      </c>
      <c r="G212" s="38" t="str">
        <f t="shared" si="34"/>
        <v/>
      </c>
      <c r="H212" s="73"/>
      <c r="I212" s="73"/>
      <c r="J212" s="73"/>
      <c r="K212" s="83"/>
      <c r="L212" s="82"/>
      <c r="M212" s="82"/>
      <c r="N212" s="83"/>
      <c r="O212" s="131"/>
      <c r="P212" s="255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3"/>
      <c r="B213" s="38" t="str">
        <f t="shared" si="31"/>
        <v/>
      </c>
      <c r="C213" s="43"/>
      <c r="D213" s="38" t="str">
        <f t="shared" si="32"/>
        <v/>
      </c>
      <c r="E213" s="74"/>
      <c r="F213" s="38" t="str">
        <f t="shared" si="33"/>
        <v/>
      </c>
      <c r="G213" s="38" t="str">
        <f t="shared" si="34"/>
        <v/>
      </c>
      <c r="H213" s="73"/>
      <c r="I213" s="73"/>
      <c r="J213" s="73"/>
      <c r="K213" s="83"/>
      <c r="L213" s="82"/>
      <c r="M213" s="82"/>
      <c r="N213" s="83"/>
      <c r="O213" s="131"/>
      <c r="P213" s="255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3"/>
      <c r="B214" s="38" t="str">
        <f t="shared" si="31"/>
        <v/>
      </c>
      <c r="C214" s="43"/>
      <c r="D214" s="38" t="str">
        <f t="shared" si="32"/>
        <v/>
      </c>
      <c r="E214" s="74"/>
      <c r="F214" s="38" t="str">
        <f t="shared" si="33"/>
        <v/>
      </c>
      <c r="G214" s="38" t="str">
        <f t="shared" si="34"/>
        <v/>
      </c>
      <c r="H214" s="73"/>
      <c r="I214" s="73"/>
      <c r="J214" s="73"/>
      <c r="K214" s="83"/>
      <c r="L214" s="82"/>
      <c r="M214" s="82"/>
      <c r="N214" s="83"/>
      <c r="O214" s="131"/>
      <c r="P214" s="255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3"/>
      <c r="B215" s="38" t="str">
        <f t="shared" si="31"/>
        <v/>
      </c>
      <c r="C215" s="43"/>
      <c r="D215" s="38" t="str">
        <f t="shared" si="32"/>
        <v/>
      </c>
      <c r="E215" s="74"/>
      <c r="F215" s="38" t="str">
        <f t="shared" si="33"/>
        <v/>
      </c>
      <c r="G215" s="38" t="str">
        <f t="shared" si="34"/>
        <v/>
      </c>
      <c r="H215" s="73"/>
      <c r="I215" s="73"/>
      <c r="J215" s="73"/>
      <c r="K215" s="83"/>
      <c r="L215" s="82"/>
      <c r="M215" s="82"/>
      <c r="N215" s="83"/>
      <c r="O215" s="131"/>
      <c r="P215" s="255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4732</v>
      </c>
      <c r="AF215" t="s">
        <v>4733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3"/>
      <c r="B216" s="38" t="str">
        <f t="shared" si="31"/>
        <v/>
      </c>
      <c r="C216" s="43"/>
      <c r="D216" s="38" t="str">
        <f t="shared" si="32"/>
        <v/>
      </c>
      <c r="E216" s="74"/>
      <c r="F216" s="38" t="str">
        <f t="shared" si="33"/>
        <v/>
      </c>
      <c r="G216" s="38" t="str">
        <f t="shared" si="34"/>
        <v/>
      </c>
      <c r="H216" s="73"/>
      <c r="I216" s="73"/>
      <c r="J216" s="73"/>
      <c r="K216" s="83"/>
      <c r="L216" s="82"/>
      <c r="M216" s="82"/>
      <c r="N216" s="83"/>
      <c r="O216" s="131"/>
      <c r="P216" s="255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4734</v>
      </c>
      <c r="AF216" t="s">
        <v>4735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3"/>
      <c r="B217" s="38" t="str">
        <f t="shared" si="31"/>
        <v/>
      </c>
      <c r="C217" s="43"/>
      <c r="D217" s="38" t="str">
        <f t="shared" si="32"/>
        <v/>
      </c>
      <c r="E217" s="74"/>
      <c r="F217" s="38" t="str">
        <f t="shared" si="33"/>
        <v/>
      </c>
      <c r="G217" s="38" t="str">
        <f t="shared" si="34"/>
        <v/>
      </c>
      <c r="H217" s="73"/>
      <c r="I217" s="73"/>
      <c r="J217" s="73"/>
      <c r="K217" s="83"/>
      <c r="L217" s="82"/>
      <c r="M217" s="82"/>
      <c r="N217" s="83"/>
      <c r="O217" s="131"/>
      <c r="P217" s="255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4736</v>
      </c>
      <c r="AF217" t="s">
        <v>4737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3"/>
      <c r="B218" s="38" t="str">
        <f t="shared" si="31"/>
        <v/>
      </c>
      <c r="C218" s="43"/>
      <c r="D218" s="38" t="str">
        <f t="shared" si="32"/>
        <v/>
      </c>
      <c r="E218" s="74"/>
      <c r="F218" s="38" t="str">
        <f t="shared" si="33"/>
        <v/>
      </c>
      <c r="G218" s="38" t="str">
        <f t="shared" si="34"/>
        <v/>
      </c>
      <c r="H218" s="73"/>
      <c r="I218" s="73"/>
      <c r="J218" s="73"/>
      <c r="K218" s="83"/>
      <c r="L218" s="82"/>
      <c r="M218" s="82"/>
      <c r="N218" s="83"/>
      <c r="O218" s="131"/>
      <c r="P218" s="255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3"/>
      <c r="B219" s="38" t="str">
        <f t="shared" si="31"/>
        <v/>
      </c>
      <c r="C219" s="43"/>
      <c r="D219" s="38" t="str">
        <f t="shared" si="32"/>
        <v/>
      </c>
      <c r="E219" s="74"/>
      <c r="F219" s="38" t="str">
        <f t="shared" si="33"/>
        <v/>
      </c>
      <c r="G219" s="38" t="str">
        <f t="shared" si="34"/>
        <v/>
      </c>
      <c r="H219" s="73"/>
      <c r="I219" s="73"/>
      <c r="J219" s="73"/>
      <c r="K219" s="83"/>
      <c r="L219" s="82"/>
      <c r="M219" s="82"/>
      <c r="N219" s="83"/>
      <c r="O219" s="131"/>
      <c r="P219" s="255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3"/>
      <c r="B220" s="38" t="str">
        <f t="shared" si="31"/>
        <v/>
      </c>
      <c r="C220" s="43"/>
      <c r="D220" s="38" t="str">
        <f t="shared" si="32"/>
        <v/>
      </c>
      <c r="E220" s="74"/>
      <c r="F220" s="38" t="str">
        <f t="shared" si="33"/>
        <v/>
      </c>
      <c r="G220" s="38" t="str">
        <f t="shared" si="34"/>
        <v/>
      </c>
      <c r="H220" s="73"/>
      <c r="I220" s="73"/>
      <c r="J220" s="73"/>
      <c r="K220" s="83"/>
      <c r="L220" s="82"/>
      <c r="M220" s="82"/>
      <c r="N220" s="83"/>
      <c r="O220" s="131"/>
      <c r="P220" s="255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3"/>
      <c r="B221" s="38" t="str">
        <f t="shared" si="31"/>
        <v/>
      </c>
      <c r="C221" s="43"/>
      <c r="D221" s="38" t="str">
        <f t="shared" si="32"/>
        <v/>
      </c>
      <c r="E221" s="74"/>
      <c r="F221" s="38" t="str">
        <f t="shared" si="33"/>
        <v/>
      </c>
      <c r="G221" s="38" t="str">
        <f t="shared" si="34"/>
        <v/>
      </c>
      <c r="H221" s="73"/>
      <c r="I221" s="73"/>
      <c r="J221" s="73"/>
      <c r="K221" s="83"/>
      <c r="L221" s="82"/>
      <c r="M221" s="82"/>
      <c r="N221" s="83"/>
      <c r="O221" s="131"/>
      <c r="P221" s="255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3"/>
      <c r="B222" s="38" t="str">
        <f t="shared" si="31"/>
        <v/>
      </c>
      <c r="C222" s="43"/>
      <c r="D222" s="38" t="str">
        <f t="shared" si="32"/>
        <v/>
      </c>
      <c r="E222" s="74"/>
      <c r="F222" s="38" t="str">
        <f t="shared" si="33"/>
        <v/>
      </c>
      <c r="G222" s="38" t="str">
        <f t="shared" si="34"/>
        <v/>
      </c>
      <c r="H222" s="73"/>
      <c r="I222" s="73"/>
      <c r="J222" s="73"/>
      <c r="K222" s="83"/>
      <c r="L222" s="82"/>
      <c r="M222" s="82"/>
      <c r="N222" s="83"/>
      <c r="O222" s="131"/>
      <c r="P222" s="255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4738</v>
      </c>
      <c r="AF222" t="s">
        <v>4739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3"/>
      <c r="B223" s="38" t="str">
        <f t="shared" si="31"/>
        <v/>
      </c>
      <c r="C223" s="43"/>
      <c r="D223" s="38" t="str">
        <f t="shared" si="32"/>
        <v/>
      </c>
      <c r="E223" s="74"/>
      <c r="F223" s="38" t="str">
        <f t="shared" si="33"/>
        <v/>
      </c>
      <c r="G223" s="38" t="str">
        <f t="shared" si="34"/>
        <v/>
      </c>
      <c r="H223" s="73"/>
      <c r="I223" s="73"/>
      <c r="J223" s="73"/>
      <c r="K223" s="83"/>
      <c r="L223" s="82"/>
      <c r="M223" s="82"/>
      <c r="N223" s="83"/>
      <c r="O223" s="131"/>
      <c r="P223" s="255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4740</v>
      </c>
      <c r="AF223" t="s">
        <v>4741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3"/>
      <c r="B224" s="38" t="str">
        <f t="shared" si="31"/>
        <v/>
      </c>
      <c r="C224" s="43"/>
      <c r="D224" s="38" t="str">
        <f t="shared" si="32"/>
        <v/>
      </c>
      <c r="E224" s="74"/>
      <c r="F224" s="38" t="str">
        <f t="shared" si="33"/>
        <v/>
      </c>
      <c r="G224" s="38" t="str">
        <f t="shared" si="34"/>
        <v/>
      </c>
      <c r="H224" s="73"/>
      <c r="I224" s="73"/>
      <c r="J224" s="73"/>
      <c r="K224" s="83"/>
      <c r="L224" s="82"/>
      <c r="M224" s="82"/>
      <c r="N224" s="83"/>
      <c r="O224" s="131"/>
      <c r="P224" s="255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3"/>
      <c r="B225" s="38" t="str">
        <f t="shared" si="31"/>
        <v/>
      </c>
      <c r="C225" s="43"/>
      <c r="D225" s="38" t="str">
        <f t="shared" si="32"/>
        <v/>
      </c>
      <c r="E225" s="74"/>
      <c r="F225" s="38" t="str">
        <f t="shared" si="33"/>
        <v/>
      </c>
      <c r="G225" s="38" t="str">
        <f t="shared" si="34"/>
        <v/>
      </c>
      <c r="H225" s="73"/>
      <c r="I225" s="73"/>
      <c r="J225" s="73"/>
      <c r="K225" s="83"/>
      <c r="L225" s="82"/>
      <c r="M225" s="82"/>
      <c r="N225" s="83"/>
      <c r="O225" s="131"/>
      <c r="P225" s="255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3"/>
      <c r="B226" s="38" t="str">
        <f t="shared" si="31"/>
        <v/>
      </c>
      <c r="C226" s="43"/>
      <c r="D226" s="38" t="str">
        <f t="shared" si="32"/>
        <v/>
      </c>
      <c r="E226" s="74"/>
      <c r="F226" s="38" t="str">
        <f t="shared" si="33"/>
        <v/>
      </c>
      <c r="G226" s="38" t="str">
        <f t="shared" si="34"/>
        <v/>
      </c>
      <c r="H226" s="73"/>
      <c r="I226" s="73"/>
      <c r="J226" s="73"/>
      <c r="K226" s="83"/>
      <c r="L226" s="82"/>
      <c r="M226" s="82"/>
      <c r="N226" s="83"/>
      <c r="O226" s="131"/>
      <c r="P226" s="255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3"/>
      <c r="B227" s="38" t="str">
        <f t="shared" si="31"/>
        <v/>
      </c>
      <c r="C227" s="43"/>
      <c r="D227" s="38" t="str">
        <f t="shared" si="32"/>
        <v/>
      </c>
      <c r="E227" s="74"/>
      <c r="F227" s="38" t="str">
        <f t="shared" si="33"/>
        <v/>
      </c>
      <c r="G227" s="38" t="str">
        <f t="shared" si="34"/>
        <v/>
      </c>
      <c r="H227" s="73"/>
      <c r="I227" s="73"/>
      <c r="J227" s="73"/>
      <c r="K227" s="83"/>
      <c r="L227" s="82"/>
      <c r="M227" s="82"/>
      <c r="N227" s="83"/>
      <c r="O227" s="131"/>
      <c r="P227" s="255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4742</v>
      </c>
      <c r="AF227" t="s">
        <v>4743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3"/>
      <c r="B228" s="38" t="str">
        <f t="shared" si="31"/>
        <v/>
      </c>
      <c r="C228" s="43"/>
      <c r="D228" s="38" t="str">
        <f t="shared" si="32"/>
        <v/>
      </c>
      <c r="E228" s="74"/>
      <c r="F228" s="38" t="str">
        <f t="shared" si="33"/>
        <v/>
      </c>
      <c r="G228" s="38" t="str">
        <f t="shared" si="34"/>
        <v/>
      </c>
      <c r="H228" s="73"/>
      <c r="I228" s="73"/>
      <c r="J228" s="73"/>
      <c r="K228" s="83"/>
      <c r="L228" s="82"/>
      <c r="M228" s="82"/>
      <c r="N228" s="83"/>
      <c r="O228" s="131"/>
      <c r="P228" s="255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3"/>
      <c r="B229" s="38" t="str">
        <f t="shared" si="31"/>
        <v/>
      </c>
      <c r="C229" s="43"/>
      <c r="D229" s="38" t="str">
        <f t="shared" si="32"/>
        <v/>
      </c>
      <c r="E229" s="74"/>
      <c r="F229" s="38" t="str">
        <f t="shared" si="33"/>
        <v/>
      </c>
      <c r="G229" s="38" t="str">
        <f t="shared" si="34"/>
        <v/>
      </c>
      <c r="H229" s="73"/>
      <c r="I229" s="73"/>
      <c r="J229" s="73"/>
      <c r="K229" s="83"/>
      <c r="L229" s="82"/>
      <c r="M229" s="82"/>
      <c r="N229" s="83"/>
      <c r="O229" s="131"/>
      <c r="P229" s="255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3"/>
      <c r="B230" s="38" t="str">
        <f t="shared" si="31"/>
        <v/>
      </c>
      <c r="C230" s="43"/>
      <c r="D230" s="38" t="str">
        <f t="shared" si="32"/>
        <v/>
      </c>
      <c r="E230" s="74"/>
      <c r="F230" s="38" t="str">
        <f t="shared" si="33"/>
        <v/>
      </c>
      <c r="G230" s="38" t="str">
        <f t="shared" si="34"/>
        <v/>
      </c>
      <c r="H230" s="73"/>
      <c r="I230" s="73"/>
      <c r="J230" s="73"/>
      <c r="K230" s="83"/>
      <c r="L230" s="82"/>
      <c r="M230" s="82"/>
      <c r="N230" s="83"/>
      <c r="O230" s="131"/>
      <c r="P230" s="255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3"/>
      <c r="B231" s="38" t="str">
        <f t="shared" si="31"/>
        <v/>
      </c>
      <c r="C231" s="43"/>
      <c r="D231" s="38" t="str">
        <f t="shared" si="32"/>
        <v/>
      </c>
      <c r="E231" s="74"/>
      <c r="F231" s="38" t="str">
        <f t="shared" si="33"/>
        <v/>
      </c>
      <c r="G231" s="38" t="str">
        <f t="shared" si="34"/>
        <v/>
      </c>
      <c r="H231" s="73"/>
      <c r="I231" s="73"/>
      <c r="J231" s="73"/>
      <c r="K231" s="83"/>
      <c r="L231" s="82"/>
      <c r="M231" s="82"/>
      <c r="N231" s="83"/>
      <c r="O231" s="131"/>
      <c r="P231" s="255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3"/>
      <c r="B232" s="38" t="str">
        <f t="shared" si="31"/>
        <v/>
      </c>
      <c r="C232" s="43"/>
      <c r="D232" s="38" t="str">
        <f t="shared" si="32"/>
        <v/>
      </c>
      <c r="E232" s="74"/>
      <c r="F232" s="38" t="str">
        <f t="shared" si="33"/>
        <v/>
      </c>
      <c r="G232" s="38" t="str">
        <f t="shared" si="34"/>
        <v/>
      </c>
      <c r="H232" s="73"/>
      <c r="I232" s="73"/>
      <c r="J232" s="73"/>
      <c r="K232" s="83"/>
      <c r="L232" s="82"/>
      <c r="M232" s="82"/>
      <c r="N232" s="83"/>
      <c r="O232" s="131"/>
      <c r="P232" s="255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4744</v>
      </c>
      <c r="AF232" t="s">
        <v>4745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3"/>
      <c r="B233" s="38" t="str">
        <f t="shared" si="31"/>
        <v/>
      </c>
      <c r="C233" s="43"/>
      <c r="D233" s="38" t="str">
        <f t="shared" si="32"/>
        <v/>
      </c>
      <c r="E233" s="74"/>
      <c r="F233" s="38" t="str">
        <f t="shared" si="33"/>
        <v/>
      </c>
      <c r="G233" s="38" t="str">
        <f t="shared" si="34"/>
        <v/>
      </c>
      <c r="H233" s="73"/>
      <c r="I233" s="73"/>
      <c r="J233" s="73"/>
      <c r="K233" s="83"/>
      <c r="L233" s="82"/>
      <c r="M233" s="82"/>
      <c r="N233" s="83"/>
      <c r="O233" s="131"/>
      <c r="P233" s="255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4746</v>
      </c>
      <c r="AF233" t="s">
        <v>4747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3"/>
      <c r="B234" s="38" t="str">
        <f t="shared" si="31"/>
        <v/>
      </c>
      <c r="C234" s="43"/>
      <c r="D234" s="38" t="str">
        <f t="shared" si="32"/>
        <v/>
      </c>
      <c r="E234" s="74"/>
      <c r="F234" s="38" t="str">
        <f t="shared" si="33"/>
        <v/>
      </c>
      <c r="G234" s="38" t="str">
        <f t="shared" si="34"/>
        <v/>
      </c>
      <c r="H234" s="73"/>
      <c r="I234" s="73"/>
      <c r="J234" s="73"/>
      <c r="K234" s="83"/>
      <c r="L234" s="82"/>
      <c r="M234" s="82"/>
      <c r="N234" s="83"/>
      <c r="O234" s="131"/>
      <c r="P234" s="255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3"/>
      <c r="B235" s="38" t="str">
        <f t="shared" si="31"/>
        <v/>
      </c>
      <c r="C235" s="43"/>
      <c r="D235" s="38" t="str">
        <f t="shared" si="32"/>
        <v/>
      </c>
      <c r="E235" s="74"/>
      <c r="F235" s="38" t="str">
        <f t="shared" si="33"/>
        <v/>
      </c>
      <c r="G235" s="38" t="str">
        <f t="shared" si="34"/>
        <v/>
      </c>
      <c r="H235" s="73"/>
      <c r="I235" s="73"/>
      <c r="J235" s="73"/>
      <c r="K235" s="83"/>
      <c r="L235" s="82"/>
      <c r="M235" s="82"/>
      <c r="N235" s="83"/>
      <c r="O235" s="131"/>
      <c r="P235" s="255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3"/>
      <c r="B236" s="38" t="str">
        <f t="shared" si="31"/>
        <v/>
      </c>
      <c r="C236" s="43"/>
      <c r="D236" s="38" t="str">
        <f t="shared" si="32"/>
        <v/>
      </c>
      <c r="E236" s="74"/>
      <c r="F236" s="38" t="str">
        <f t="shared" si="33"/>
        <v/>
      </c>
      <c r="G236" s="38" t="str">
        <f t="shared" si="34"/>
        <v/>
      </c>
      <c r="H236" s="73"/>
      <c r="I236" s="73"/>
      <c r="J236" s="73"/>
      <c r="K236" s="83"/>
      <c r="L236" s="82"/>
      <c r="M236" s="82"/>
      <c r="N236" s="83"/>
      <c r="O236" s="131"/>
      <c r="P236" s="255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4748</v>
      </c>
      <c r="AF236" t="s">
        <v>4749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3"/>
      <c r="B237" s="38" t="str">
        <f t="shared" si="31"/>
        <v/>
      </c>
      <c r="C237" s="43"/>
      <c r="D237" s="38" t="str">
        <f t="shared" si="32"/>
        <v/>
      </c>
      <c r="E237" s="74"/>
      <c r="F237" s="38" t="str">
        <f t="shared" si="33"/>
        <v/>
      </c>
      <c r="G237" s="38" t="str">
        <f t="shared" si="34"/>
        <v/>
      </c>
      <c r="H237" s="73"/>
      <c r="I237" s="73"/>
      <c r="J237" s="73"/>
      <c r="K237" s="83"/>
      <c r="L237" s="82"/>
      <c r="M237" s="82"/>
      <c r="N237" s="83"/>
      <c r="O237" s="131"/>
      <c r="P237" s="255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4750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3"/>
      <c r="B238" s="38" t="str">
        <f t="shared" si="31"/>
        <v/>
      </c>
      <c r="C238" s="43"/>
      <c r="D238" s="38" t="str">
        <f t="shared" si="32"/>
        <v/>
      </c>
      <c r="E238" s="74"/>
      <c r="F238" s="38" t="str">
        <f t="shared" si="33"/>
        <v/>
      </c>
      <c r="G238" s="38" t="str">
        <f t="shared" si="34"/>
        <v/>
      </c>
      <c r="H238" s="73"/>
      <c r="I238" s="73"/>
      <c r="J238" s="73"/>
      <c r="K238" s="83"/>
      <c r="L238" s="82"/>
      <c r="M238" s="82"/>
      <c r="N238" s="83"/>
      <c r="O238" s="131"/>
      <c r="P238" s="255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3"/>
      <c r="B239" s="38" t="str">
        <f t="shared" si="31"/>
        <v/>
      </c>
      <c r="C239" s="43"/>
      <c r="D239" s="38" t="str">
        <f t="shared" si="32"/>
        <v/>
      </c>
      <c r="E239" s="74"/>
      <c r="F239" s="38" t="str">
        <f t="shared" si="33"/>
        <v/>
      </c>
      <c r="G239" s="38" t="str">
        <f t="shared" si="34"/>
        <v/>
      </c>
      <c r="H239" s="73"/>
      <c r="I239" s="73"/>
      <c r="J239" s="73"/>
      <c r="K239" s="83"/>
      <c r="L239" s="82"/>
      <c r="M239" s="82"/>
      <c r="N239" s="83"/>
      <c r="O239" s="131"/>
      <c r="P239" s="255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3"/>
      <c r="B240" s="38" t="str">
        <f t="shared" si="31"/>
        <v/>
      </c>
      <c r="C240" s="43"/>
      <c r="D240" s="38" t="str">
        <f t="shared" si="32"/>
        <v/>
      </c>
      <c r="E240" s="74"/>
      <c r="F240" s="38" t="str">
        <f t="shared" si="33"/>
        <v/>
      </c>
      <c r="G240" s="38" t="str">
        <f t="shared" si="34"/>
        <v/>
      </c>
      <c r="H240" s="73"/>
      <c r="I240" s="73"/>
      <c r="J240" s="73"/>
      <c r="K240" s="83"/>
      <c r="L240" s="82"/>
      <c r="M240" s="82"/>
      <c r="N240" s="83"/>
      <c r="O240" s="131"/>
      <c r="P240" s="255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4751</v>
      </c>
      <c r="AF240" t="s">
        <v>4752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3"/>
      <c r="B241" s="38" t="str">
        <f t="shared" si="31"/>
        <v/>
      </c>
      <c r="C241" s="43"/>
      <c r="D241" s="38" t="str">
        <f t="shared" si="32"/>
        <v/>
      </c>
      <c r="E241" s="74"/>
      <c r="F241" s="38" t="str">
        <f t="shared" si="33"/>
        <v/>
      </c>
      <c r="G241" s="38" t="str">
        <f t="shared" si="34"/>
        <v/>
      </c>
      <c r="H241" s="73"/>
      <c r="I241" s="73"/>
      <c r="J241" s="73"/>
      <c r="K241" s="83"/>
      <c r="L241" s="82"/>
      <c r="M241" s="82"/>
      <c r="N241" s="83"/>
      <c r="O241" s="131"/>
      <c r="P241" s="255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3"/>
      <c r="B242" s="38" t="str">
        <f t="shared" si="31"/>
        <v/>
      </c>
      <c r="C242" s="43"/>
      <c r="D242" s="38" t="str">
        <f t="shared" si="32"/>
        <v/>
      </c>
      <c r="E242" s="74"/>
      <c r="F242" s="38" t="str">
        <f t="shared" si="33"/>
        <v/>
      </c>
      <c r="G242" s="38" t="str">
        <f t="shared" si="34"/>
        <v/>
      </c>
      <c r="H242" s="73"/>
      <c r="I242" s="73"/>
      <c r="J242" s="73"/>
      <c r="K242" s="83"/>
      <c r="L242" s="82"/>
      <c r="M242" s="82"/>
      <c r="N242" s="83"/>
      <c r="O242" s="131"/>
      <c r="P242" s="255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4753</v>
      </c>
      <c r="AF242" t="s">
        <v>4754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3"/>
      <c r="B243" s="38" t="str">
        <f t="shared" si="31"/>
        <v/>
      </c>
      <c r="C243" s="43"/>
      <c r="D243" s="38" t="str">
        <f t="shared" si="32"/>
        <v/>
      </c>
      <c r="E243" s="74"/>
      <c r="F243" s="38" t="str">
        <f t="shared" si="33"/>
        <v/>
      </c>
      <c r="G243" s="38" t="str">
        <f t="shared" si="34"/>
        <v/>
      </c>
      <c r="H243" s="73"/>
      <c r="I243" s="73"/>
      <c r="J243" s="73"/>
      <c r="K243" s="83"/>
      <c r="L243" s="82"/>
      <c r="M243" s="82"/>
      <c r="N243" s="83"/>
      <c r="O243" s="131"/>
      <c r="P243" s="255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4755</v>
      </c>
      <c r="AF243" t="s">
        <v>4756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3"/>
      <c r="B244" s="38" t="str">
        <f t="shared" si="31"/>
        <v/>
      </c>
      <c r="C244" s="43"/>
      <c r="D244" s="38" t="str">
        <f t="shared" si="32"/>
        <v/>
      </c>
      <c r="E244" s="74"/>
      <c r="F244" s="38" t="str">
        <f t="shared" si="33"/>
        <v/>
      </c>
      <c r="G244" s="38" t="str">
        <f t="shared" si="34"/>
        <v/>
      </c>
      <c r="H244" s="73"/>
      <c r="I244" s="73"/>
      <c r="J244" s="73"/>
      <c r="K244" s="83"/>
      <c r="L244" s="82"/>
      <c r="M244" s="82"/>
      <c r="N244" s="83"/>
      <c r="O244" s="131"/>
      <c r="P244" s="255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4757</v>
      </c>
      <c r="AF244" t="s">
        <v>4758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3"/>
      <c r="B245" s="38" t="str">
        <f t="shared" si="31"/>
        <v/>
      </c>
      <c r="C245" s="43"/>
      <c r="D245" s="38" t="str">
        <f t="shared" si="32"/>
        <v/>
      </c>
      <c r="E245" s="74"/>
      <c r="F245" s="38" t="str">
        <f t="shared" si="33"/>
        <v/>
      </c>
      <c r="G245" s="38" t="str">
        <f t="shared" si="34"/>
        <v/>
      </c>
      <c r="H245" s="73"/>
      <c r="I245" s="73"/>
      <c r="J245" s="73"/>
      <c r="K245" s="83"/>
      <c r="L245" s="82"/>
      <c r="M245" s="82"/>
      <c r="N245" s="83"/>
      <c r="O245" s="131"/>
      <c r="P245" s="255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3"/>
      <c r="B246" s="38" t="str">
        <f t="shared" si="31"/>
        <v/>
      </c>
      <c r="C246" s="43"/>
      <c r="D246" s="38" t="str">
        <f t="shared" si="32"/>
        <v/>
      </c>
      <c r="E246" s="74"/>
      <c r="F246" s="38" t="str">
        <f t="shared" si="33"/>
        <v/>
      </c>
      <c r="G246" s="38" t="str">
        <f t="shared" si="34"/>
        <v/>
      </c>
      <c r="H246" s="73"/>
      <c r="I246" s="73"/>
      <c r="J246" s="73"/>
      <c r="K246" s="83"/>
      <c r="L246" s="82"/>
      <c r="M246" s="82"/>
      <c r="N246" s="83"/>
      <c r="O246" s="131"/>
      <c r="P246" s="255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4759</v>
      </c>
      <c r="AF246" t="s">
        <v>4760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3"/>
      <c r="B247" s="38" t="str">
        <f t="shared" si="31"/>
        <v/>
      </c>
      <c r="C247" s="43"/>
      <c r="D247" s="38" t="str">
        <f t="shared" si="32"/>
        <v/>
      </c>
      <c r="E247" s="74"/>
      <c r="F247" s="38" t="str">
        <f t="shared" si="33"/>
        <v/>
      </c>
      <c r="G247" s="38" t="str">
        <f t="shared" si="34"/>
        <v/>
      </c>
      <c r="H247" s="73"/>
      <c r="I247" s="73"/>
      <c r="J247" s="73"/>
      <c r="K247" s="83"/>
      <c r="L247" s="82"/>
      <c r="M247" s="82"/>
      <c r="N247" s="83"/>
      <c r="O247" s="131"/>
      <c r="P247" s="255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4761</v>
      </c>
      <c r="AF247" t="s">
        <v>4762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3"/>
      <c r="B248" s="38" t="str">
        <f t="shared" si="31"/>
        <v/>
      </c>
      <c r="C248" s="43"/>
      <c r="D248" s="38" t="str">
        <f t="shared" si="32"/>
        <v/>
      </c>
      <c r="E248" s="74"/>
      <c r="F248" s="38" t="str">
        <f t="shared" si="33"/>
        <v/>
      </c>
      <c r="G248" s="38" t="str">
        <f t="shared" si="34"/>
        <v/>
      </c>
      <c r="H248" s="73"/>
      <c r="I248" s="73"/>
      <c r="J248" s="73"/>
      <c r="K248" s="83"/>
      <c r="L248" s="82"/>
      <c r="M248" s="82"/>
      <c r="N248" s="83"/>
      <c r="O248" s="131"/>
      <c r="P248" s="255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4763</v>
      </c>
      <c r="AF248" t="s">
        <v>4764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3"/>
      <c r="B249" s="38" t="str">
        <f t="shared" si="31"/>
        <v/>
      </c>
      <c r="C249" s="43"/>
      <c r="D249" s="38" t="str">
        <f t="shared" si="32"/>
        <v/>
      </c>
      <c r="E249" s="74"/>
      <c r="F249" s="38" t="str">
        <f t="shared" si="33"/>
        <v/>
      </c>
      <c r="G249" s="38" t="str">
        <f t="shared" si="34"/>
        <v/>
      </c>
      <c r="H249" s="73"/>
      <c r="I249" s="73"/>
      <c r="J249" s="73"/>
      <c r="K249" s="83"/>
      <c r="L249" s="82"/>
      <c r="M249" s="82"/>
      <c r="N249" s="83"/>
      <c r="O249" s="131"/>
      <c r="P249" s="255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3"/>
      <c r="B250" s="38" t="str">
        <f t="shared" si="31"/>
        <v/>
      </c>
      <c r="C250" s="43"/>
      <c r="D250" s="38" t="str">
        <f t="shared" si="32"/>
        <v/>
      </c>
      <c r="E250" s="74"/>
      <c r="F250" s="38" t="str">
        <f t="shared" si="33"/>
        <v/>
      </c>
      <c r="G250" s="38" t="str">
        <f t="shared" si="34"/>
        <v/>
      </c>
      <c r="H250" s="73"/>
      <c r="I250" s="73"/>
      <c r="J250" s="73"/>
      <c r="K250" s="83"/>
      <c r="L250" s="82"/>
      <c r="M250" s="82"/>
      <c r="N250" s="83"/>
      <c r="O250" s="131"/>
      <c r="P250" s="255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4765</v>
      </c>
      <c r="AF250" t="s">
        <v>4766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3"/>
      <c r="B251" s="38" t="str">
        <f t="shared" si="31"/>
        <v/>
      </c>
      <c r="C251" s="43"/>
      <c r="D251" s="38" t="str">
        <f t="shared" si="32"/>
        <v/>
      </c>
      <c r="E251" s="74"/>
      <c r="F251" s="38" t="str">
        <f t="shared" si="33"/>
        <v/>
      </c>
      <c r="G251" s="38" t="str">
        <f t="shared" si="34"/>
        <v/>
      </c>
      <c r="H251" s="73"/>
      <c r="I251" s="73"/>
      <c r="J251" s="73"/>
      <c r="K251" s="83"/>
      <c r="L251" s="82"/>
      <c r="M251" s="82"/>
      <c r="N251" s="83"/>
      <c r="O251" s="131"/>
      <c r="P251" s="255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4767</v>
      </c>
      <c r="AF251" t="s">
        <v>4768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3"/>
      <c r="B252" s="38" t="str">
        <f t="shared" si="31"/>
        <v/>
      </c>
      <c r="C252" s="43"/>
      <c r="D252" s="38" t="str">
        <f t="shared" si="32"/>
        <v/>
      </c>
      <c r="E252" s="74"/>
      <c r="F252" s="38" t="str">
        <f t="shared" si="33"/>
        <v/>
      </c>
      <c r="G252" s="38" t="str">
        <f t="shared" si="34"/>
        <v/>
      </c>
      <c r="H252" s="73"/>
      <c r="I252" s="73"/>
      <c r="J252" s="73"/>
      <c r="K252" s="83"/>
      <c r="L252" s="82"/>
      <c r="M252" s="82"/>
      <c r="N252" s="83"/>
      <c r="O252" s="131"/>
      <c r="P252" s="255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4769</v>
      </c>
      <c r="AF252" t="s">
        <v>4770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3"/>
      <c r="B253" s="38" t="str">
        <f t="shared" si="31"/>
        <v/>
      </c>
      <c r="C253" s="43"/>
      <c r="D253" s="38" t="str">
        <f t="shared" si="32"/>
        <v/>
      </c>
      <c r="E253" s="74"/>
      <c r="F253" s="38" t="str">
        <f t="shared" si="33"/>
        <v/>
      </c>
      <c r="G253" s="38" t="str">
        <f t="shared" si="34"/>
        <v/>
      </c>
      <c r="H253" s="73"/>
      <c r="I253" s="73"/>
      <c r="J253" s="73"/>
      <c r="K253" s="83"/>
      <c r="L253" s="82"/>
      <c r="M253" s="82"/>
      <c r="N253" s="83"/>
      <c r="O253" s="131"/>
      <c r="P253" s="255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4771</v>
      </c>
      <c r="AF253" t="s">
        <v>4772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3"/>
      <c r="B254" s="38" t="str">
        <f t="shared" si="31"/>
        <v/>
      </c>
      <c r="C254" s="43"/>
      <c r="D254" s="38" t="str">
        <f t="shared" si="32"/>
        <v/>
      </c>
      <c r="E254" s="74"/>
      <c r="F254" s="38" t="str">
        <f t="shared" si="33"/>
        <v/>
      </c>
      <c r="G254" s="38" t="str">
        <f t="shared" si="34"/>
        <v/>
      </c>
      <c r="H254" s="73"/>
      <c r="I254" s="73"/>
      <c r="J254" s="73"/>
      <c r="K254" s="83"/>
      <c r="L254" s="82"/>
      <c r="M254" s="82"/>
      <c r="N254" s="83"/>
      <c r="O254" s="131"/>
      <c r="P254" s="255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4773</v>
      </c>
      <c r="AF254" t="s">
        <v>4774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3"/>
      <c r="B255" s="38" t="str">
        <f t="shared" si="31"/>
        <v/>
      </c>
      <c r="C255" s="43"/>
      <c r="D255" s="38" t="str">
        <f t="shared" si="32"/>
        <v/>
      </c>
      <c r="E255" s="74"/>
      <c r="F255" s="38" t="str">
        <f t="shared" si="33"/>
        <v/>
      </c>
      <c r="G255" s="38" t="str">
        <f t="shared" si="34"/>
        <v/>
      </c>
      <c r="H255" s="73"/>
      <c r="I255" s="73"/>
      <c r="J255" s="73"/>
      <c r="K255" s="83"/>
      <c r="L255" s="82"/>
      <c r="M255" s="82"/>
      <c r="N255" s="83"/>
      <c r="O255" s="131"/>
      <c r="P255" s="255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3"/>
      <c r="B256" s="38" t="str">
        <f t="shared" si="31"/>
        <v/>
      </c>
      <c r="C256" s="43"/>
      <c r="D256" s="38" t="str">
        <f t="shared" si="32"/>
        <v/>
      </c>
      <c r="E256" s="74"/>
      <c r="F256" s="38" t="str">
        <f t="shared" si="33"/>
        <v/>
      </c>
      <c r="G256" s="38" t="str">
        <f t="shared" si="34"/>
        <v/>
      </c>
      <c r="H256" s="73"/>
      <c r="I256" s="73"/>
      <c r="J256" s="73"/>
      <c r="K256" s="83"/>
      <c r="L256" s="82"/>
      <c r="M256" s="82"/>
      <c r="N256" s="83"/>
      <c r="O256" s="131"/>
      <c r="P256" s="255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3"/>
      <c r="B257" s="38" t="str">
        <f t="shared" si="31"/>
        <v/>
      </c>
      <c r="C257" s="43"/>
      <c r="D257" s="38" t="str">
        <f t="shared" si="32"/>
        <v/>
      </c>
      <c r="E257" s="74"/>
      <c r="F257" s="38" t="str">
        <f t="shared" si="33"/>
        <v/>
      </c>
      <c r="G257" s="38" t="str">
        <f t="shared" si="34"/>
        <v/>
      </c>
      <c r="H257" s="73"/>
      <c r="I257" s="73"/>
      <c r="J257" s="73"/>
      <c r="K257" s="83"/>
      <c r="L257" s="82"/>
      <c r="M257" s="82"/>
      <c r="N257" s="83"/>
      <c r="O257" s="131"/>
      <c r="P257" s="255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3"/>
      <c r="B258" s="38" t="str">
        <f t="shared" si="31"/>
        <v/>
      </c>
      <c r="C258" s="43"/>
      <c r="D258" s="38" t="str">
        <f t="shared" si="32"/>
        <v/>
      </c>
      <c r="E258" s="74"/>
      <c r="F258" s="38" t="str">
        <f t="shared" si="33"/>
        <v/>
      </c>
      <c r="G258" s="38" t="str">
        <f t="shared" si="34"/>
        <v/>
      </c>
      <c r="H258" s="73"/>
      <c r="I258" s="73"/>
      <c r="J258" s="73"/>
      <c r="K258" s="83"/>
      <c r="L258" s="82"/>
      <c r="M258" s="82"/>
      <c r="N258" s="83"/>
      <c r="O258" s="131"/>
      <c r="P258" s="255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4775</v>
      </c>
      <c r="AF258" t="s">
        <v>4776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3"/>
      <c r="B259" s="38" t="str">
        <f t="shared" si="31"/>
        <v/>
      </c>
      <c r="C259" s="43"/>
      <c r="D259" s="38" t="str">
        <f t="shared" si="32"/>
        <v/>
      </c>
      <c r="E259" s="74"/>
      <c r="F259" s="38" t="str">
        <f t="shared" si="33"/>
        <v/>
      </c>
      <c r="G259" s="38" t="str">
        <f t="shared" si="34"/>
        <v/>
      </c>
      <c r="H259" s="73"/>
      <c r="I259" s="73"/>
      <c r="J259" s="73"/>
      <c r="K259" s="83"/>
      <c r="L259" s="82"/>
      <c r="M259" s="82"/>
      <c r="N259" s="83"/>
      <c r="O259" s="131"/>
      <c r="P259" s="255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4777</v>
      </c>
      <c r="AF259" t="s">
        <v>4778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3"/>
      <c r="B260" s="38" t="str">
        <f t="shared" ref="B260:B323" si="40">IFERROR(VLOOKUP(A260,$V$6:$W$23,2,FALSE),"")</f>
        <v/>
      </c>
      <c r="C260" s="43"/>
      <c r="D260" s="38" t="str">
        <f t="shared" ref="D260:D323" si="41">IFERROR(VLOOKUP(C260,$Y$5:$AA$129,2,FALSE),"")</f>
        <v/>
      </c>
      <c r="E260" s="74"/>
      <c r="F260" s="38" t="str">
        <f t="shared" ref="F260:F323" si="42">IFERROR(VLOOKUP(E260,$AE$6:$AF$1763,2,FALSE),"")</f>
        <v/>
      </c>
      <c r="G260" s="38" t="str">
        <f t="shared" ref="G260:G323" si="43">IFERROR(VLOOKUP(E260,$AE$6:$AH$1763,4,FALSE),"")</f>
        <v/>
      </c>
      <c r="H260" s="73"/>
      <c r="I260" s="73"/>
      <c r="J260" s="73"/>
      <c r="K260" s="83"/>
      <c r="L260" s="82"/>
      <c r="M260" s="82"/>
      <c r="N260" s="83"/>
      <c r="O260" s="131"/>
      <c r="P260" s="255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3"/>
      <c r="B261" s="38" t="str">
        <f t="shared" si="40"/>
        <v/>
      </c>
      <c r="C261" s="43"/>
      <c r="D261" s="38" t="str">
        <f t="shared" si="41"/>
        <v/>
      </c>
      <c r="E261" s="74"/>
      <c r="F261" s="38" t="str">
        <f t="shared" si="42"/>
        <v/>
      </c>
      <c r="G261" s="38" t="str">
        <f t="shared" si="43"/>
        <v/>
      </c>
      <c r="H261" s="73"/>
      <c r="I261" s="73"/>
      <c r="J261" s="73"/>
      <c r="K261" s="83"/>
      <c r="L261" s="82"/>
      <c r="M261" s="82"/>
      <c r="N261" s="83"/>
      <c r="O261" s="131"/>
      <c r="P261" s="255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3"/>
      <c r="B262" s="38" t="str">
        <f t="shared" si="40"/>
        <v/>
      </c>
      <c r="C262" s="43"/>
      <c r="D262" s="38" t="str">
        <f t="shared" si="41"/>
        <v/>
      </c>
      <c r="E262" s="74"/>
      <c r="F262" s="38" t="str">
        <f t="shared" si="42"/>
        <v/>
      </c>
      <c r="G262" s="38" t="str">
        <f t="shared" si="43"/>
        <v/>
      </c>
      <c r="H262" s="73"/>
      <c r="I262" s="73"/>
      <c r="J262" s="73"/>
      <c r="K262" s="83"/>
      <c r="L262" s="82"/>
      <c r="M262" s="82"/>
      <c r="N262" s="83"/>
      <c r="O262" s="131"/>
      <c r="P262" s="255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3"/>
      <c r="B263" s="38" t="str">
        <f t="shared" si="40"/>
        <v/>
      </c>
      <c r="C263" s="43"/>
      <c r="D263" s="38" t="str">
        <f t="shared" si="41"/>
        <v/>
      </c>
      <c r="E263" s="74"/>
      <c r="F263" s="38" t="str">
        <f t="shared" si="42"/>
        <v/>
      </c>
      <c r="G263" s="38" t="str">
        <f t="shared" si="43"/>
        <v/>
      </c>
      <c r="H263" s="73"/>
      <c r="I263" s="73"/>
      <c r="J263" s="73"/>
      <c r="K263" s="83"/>
      <c r="L263" s="82"/>
      <c r="M263" s="82"/>
      <c r="N263" s="83"/>
      <c r="O263" s="131"/>
      <c r="P263" s="255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4779</v>
      </c>
      <c r="AF263" t="s">
        <v>4780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3"/>
      <c r="B264" s="38" t="str">
        <f t="shared" si="40"/>
        <v/>
      </c>
      <c r="C264" s="43"/>
      <c r="D264" s="38" t="str">
        <f t="shared" si="41"/>
        <v/>
      </c>
      <c r="E264" s="74"/>
      <c r="F264" s="38" t="str">
        <f t="shared" si="42"/>
        <v/>
      </c>
      <c r="G264" s="38" t="str">
        <f t="shared" si="43"/>
        <v/>
      </c>
      <c r="H264" s="73"/>
      <c r="I264" s="73"/>
      <c r="J264" s="73"/>
      <c r="K264" s="83"/>
      <c r="L264" s="82"/>
      <c r="M264" s="82"/>
      <c r="N264" s="83"/>
      <c r="O264" s="131"/>
      <c r="P264" s="255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4781</v>
      </c>
      <c r="AF264" t="s">
        <v>4782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3"/>
      <c r="B265" s="38" t="str">
        <f t="shared" si="40"/>
        <v/>
      </c>
      <c r="C265" s="43"/>
      <c r="D265" s="38" t="str">
        <f t="shared" si="41"/>
        <v/>
      </c>
      <c r="E265" s="74"/>
      <c r="F265" s="38" t="str">
        <f t="shared" si="42"/>
        <v/>
      </c>
      <c r="G265" s="38" t="str">
        <f t="shared" si="43"/>
        <v/>
      </c>
      <c r="H265" s="73"/>
      <c r="I265" s="73"/>
      <c r="J265" s="73"/>
      <c r="K265" s="83"/>
      <c r="L265" s="82"/>
      <c r="M265" s="82"/>
      <c r="N265" s="83"/>
      <c r="O265" s="131"/>
      <c r="P265" s="255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3"/>
      <c r="B266" s="38" t="str">
        <f t="shared" si="40"/>
        <v/>
      </c>
      <c r="C266" s="43"/>
      <c r="D266" s="38" t="str">
        <f t="shared" si="41"/>
        <v/>
      </c>
      <c r="E266" s="74"/>
      <c r="F266" s="38" t="str">
        <f t="shared" si="42"/>
        <v/>
      </c>
      <c r="G266" s="38" t="str">
        <f t="shared" si="43"/>
        <v/>
      </c>
      <c r="H266" s="73"/>
      <c r="I266" s="73"/>
      <c r="J266" s="73"/>
      <c r="K266" s="83"/>
      <c r="L266" s="82"/>
      <c r="M266" s="82"/>
      <c r="N266" s="83"/>
      <c r="O266" s="131"/>
      <c r="P266" s="255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4783</v>
      </c>
      <c r="AF266" t="s">
        <v>4784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3"/>
      <c r="B267" s="38" t="str">
        <f t="shared" si="40"/>
        <v/>
      </c>
      <c r="C267" s="43"/>
      <c r="D267" s="38" t="str">
        <f t="shared" si="41"/>
        <v/>
      </c>
      <c r="E267" s="74"/>
      <c r="F267" s="38" t="str">
        <f t="shared" si="42"/>
        <v/>
      </c>
      <c r="G267" s="38" t="str">
        <f t="shared" si="43"/>
        <v/>
      </c>
      <c r="H267" s="73"/>
      <c r="I267" s="73"/>
      <c r="J267" s="73"/>
      <c r="K267" s="83"/>
      <c r="L267" s="82"/>
      <c r="M267" s="82"/>
      <c r="N267" s="83"/>
      <c r="O267" s="131"/>
      <c r="P267" s="255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4785</v>
      </c>
      <c r="AF267" t="s">
        <v>4786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3"/>
      <c r="B268" s="38" t="str">
        <f t="shared" si="40"/>
        <v/>
      </c>
      <c r="C268" s="43"/>
      <c r="D268" s="38" t="str">
        <f t="shared" si="41"/>
        <v/>
      </c>
      <c r="E268" s="74"/>
      <c r="F268" s="38" t="str">
        <f t="shared" si="42"/>
        <v/>
      </c>
      <c r="G268" s="38" t="str">
        <f t="shared" si="43"/>
        <v/>
      </c>
      <c r="H268" s="73"/>
      <c r="I268" s="73"/>
      <c r="J268" s="73"/>
      <c r="K268" s="83"/>
      <c r="L268" s="82"/>
      <c r="M268" s="82"/>
      <c r="N268" s="83"/>
      <c r="O268" s="131"/>
      <c r="P268" s="255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3"/>
      <c r="B269" s="38" t="str">
        <f t="shared" si="40"/>
        <v/>
      </c>
      <c r="C269" s="43"/>
      <c r="D269" s="38" t="str">
        <f t="shared" si="41"/>
        <v/>
      </c>
      <c r="E269" s="74"/>
      <c r="F269" s="38" t="str">
        <f t="shared" si="42"/>
        <v/>
      </c>
      <c r="G269" s="38" t="str">
        <f t="shared" si="43"/>
        <v/>
      </c>
      <c r="H269" s="73"/>
      <c r="I269" s="73"/>
      <c r="J269" s="73"/>
      <c r="K269" s="83"/>
      <c r="L269" s="82"/>
      <c r="M269" s="82"/>
      <c r="N269" s="83"/>
      <c r="O269" s="131"/>
      <c r="P269" s="255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4787</v>
      </c>
      <c r="AF269" t="s">
        <v>4788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3"/>
      <c r="B270" s="38" t="str">
        <f t="shared" si="40"/>
        <v/>
      </c>
      <c r="C270" s="43"/>
      <c r="D270" s="38" t="str">
        <f t="shared" si="41"/>
        <v/>
      </c>
      <c r="E270" s="74"/>
      <c r="F270" s="38" t="str">
        <f t="shared" si="42"/>
        <v/>
      </c>
      <c r="G270" s="38" t="str">
        <f t="shared" si="43"/>
        <v/>
      </c>
      <c r="H270" s="73"/>
      <c r="I270" s="73"/>
      <c r="J270" s="73"/>
      <c r="K270" s="83"/>
      <c r="L270" s="82"/>
      <c r="M270" s="82"/>
      <c r="N270" s="83"/>
      <c r="O270" s="131"/>
      <c r="P270" s="255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3"/>
      <c r="B271" s="38" t="str">
        <f t="shared" si="40"/>
        <v/>
      </c>
      <c r="C271" s="43"/>
      <c r="D271" s="38" t="str">
        <f t="shared" si="41"/>
        <v/>
      </c>
      <c r="E271" s="74"/>
      <c r="F271" s="38" t="str">
        <f t="shared" si="42"/>
        <v/>
      </c>
      <c r="G271" s="38" t="str">
        <f t="shared" si="43"/>
        <v/>
      </c>
      <c r="H271" s="73"/>
      <c r="I271" s="73"/>
      <c r="J271" s="73"/>
      <c r="K271" s="83"/>
      <c r="L271" s="82"/>
      <c r="M271" s="82"/>
      <c r="N271" s="83"/>
      <c r="O271" s="131"/>
      <c r="P271" s="255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3"/>
      <c r="B272" s="38" t="str">
        <f t="shared" si="40"/>
        <v/>
      </c>
      <c r="C272" s="43"/>
      <c r="D272" s="38" t="str">
        <f t="shared" si="41"/>
        <v/>
      </c>
      <c r="E272" s="74"/>
      <c r="F272" s="38" t="str">
        <f t="shared" si="42"/>
        <v/>
      </c>
      <c r="G272" s="38" t="str">
        <f t="shared" si="43"/>
        <v/>
      </c>
      <c r="H272" s="73"/>
      <c r="I272" s="73"/>
      <c r="J272" s="73"/>
      <c r="K272" s="83"/>
      <c r="L272" s="82"/>
      <c r="M272" s="82"/>
      <c r="N272" s="83"/>
      <c r="O272" s="131"/>
      <c r="P272" s="255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3"/>
      <c r="B273" s="38" t="str">
        <f t="shared" si="40"/>
        <v/>
      </c>
      <c r="C273" s="43"/>
      <c r="D273" s="38" t="str">
        <f t="shared" si="41"/>
        <v/>
      </c>
      <c r="E273" s="74"/>
      <c r="F273" s="38" t="str">
        <f t="shared" si="42"/>
        <v/>
      </c>
      <c r="G273" s="38" t="str">
        <f t="shared" si="43"/>
        <v/>
      </c>
      <c r="H273" s="73"/>
      <c r="I273" s="73"/>
      <c r="J273" s="73"/>
      <c r="K273" s="83"/>
      <c r="L273" s="82"/>
      <c r="M273" s="82"/>
      <c r="N273" s="83"/>
      <c r="O273" s="131"/>
      <c r="P273" s="255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3"/>
      <c r="B274" s="38" t="str">
        <f t="shared" si="40"/>
        <v/>
      </c>
      <c r="C274" s="43"/>
      <c r="D274" s="38" t="str">
        <f t="shared" si="41"/>
        <v/>
      </c>
      <c r="E274" s="74"/>
      <c r="F274" s="38" t="str">
        <f t="shared" si="42"/>
        <v/>
      </c>
      <c r="G274" s="38" t="str">
        <f t="shared" si="43"/>
        <v/>
      </c>
      <c r="H274" s="73"/>
      <c r="I274" s="73"/>
      <c r="J274" s="73"/>
      <c r="K274" s="83"/>
      <c r="L274" s="82"/>
      <c r="M274" s="82"/>
      <c r="N274" s="83"/>
      <c r="O274" s="131"/>
      <c r="P274" s="255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3"/>
      <c r="B275" s="38" t="str">
        <f t="shared" si="40"/>
        <v/>
      </c>
      <c r="C275" s="43"/>
      <c r="D275" s="38" t="str">
        <f t="shared" si="41"/>
        <v/>
      </c>
      <c r="E275" s="74"/>
      <c r="F275" s="38" t="str">
        <f t="shared" si="42"/>
        <v/>
      </c>
      <c r="G275" s="38" t="str">
        <f t="shared" si="43"/>
        <v/>
      </c>
      <c r="H275" s="73"/>
      <c r="I275" s="73"/>
      <c r="J275" s="73"/>
      <c r="K275" s="83"/>
      <c r="L275" s="82"/>
      <c r="M275" s="82"/>
      <c r="N275" s="83"/>
      <c r="O275" s="131"/>
      <c r="P275" s="255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3"/>
      <c r="B276" s="38" t="str">
        <f t="shared" si="40"/>
        <v/>
      </c>
      <c r="C276" s="43"/>
      <c r="D276" s="38" t="str">
        <f t="shared" si="41"/>
        <v/>
      </c>
      <c r="E276" s="74"/>
      <c r="F276" s="38" t="str">
        <f t="shared" si="42"/>
        <v/>
      </c>
      <c r="G276" s="38" t="str">
        <f t="shared" si="43"/>
        <v/>
      </c>
      <c r="H276" s="73"/>
      <c r="I276" s="73"/>
      <c r="J276" s="73"/>
      <c r="K276" s="83"/>
      <c r="L276" s="82"/>
      <c r="M276" s="82"/>
      <c r="N276" s="83"/>
      <c r="O276" s="131"/>
      <c r="P276" s="255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3"/>
      <c r="B277" s="38" t="str">
        <f t="shared" si="40"/>
        <v/>
      </c>
      <c r="C277" s="43"/>
      <c r="D277" s="38" t="str">
        <f t="shared" si="41"/>
        <v/>
      </c>
      <c r="E277" s="74"/>
      <c r="F277" s="38" t="str">
        <f t="shared" si="42"/>
        <v/>
      </c>
      <c r="G277" s="38" t="str">
        <f t="shared" si="43"/>
        <v/>
      </c>
      <c r="H277" s="73"/>
      <c r="I277" s="73"/>
      <c r="J277" s="73"/>
      <c r="K277" s="83"/>
      <c r="L277" s="82"/>
      <c r="M277" s="82"/>
      <c r="N277" s="83"/>
      <c r="O277" s="131"/>
      <c r="P277" s="255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4789</v>
      </c>
      <c r="AF277" t="s">
        <v>4790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3"/>
      <c r="B278" s="38" t="str">
        <f t="shared" si="40"/>
        <v/>
      </c>
      <c r="C278" s="43"/>
      <c r="D278" s="38" t="str">
        <f t="shared" si="41"/>
        <v/>
      </c>
      <c r="E278" s="74"/>
      <c r="F278" s="38" t="str">
        <f t="shared" si="42"/>
        <v/>
      </c>
      <c r="G278" s="38" t="str">
        <f t="shared" si="43"/>
        <v/>
      </c>
      <c r="H278" s="73"/>
      <c r="I278" s="73"/>
      <c r="J278" s="73"/>
      <c r="K278" s="83"/>
      <c r="L278" s="82"/>
      <c r="M278" s="82"/>
      <c r="N278" s="83"/>
      <c r="O278" s="131"/>
      <c r="P278" s="255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4791</v>
      </c>
      <c r="AF278" t="s">
        <v>4792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3"/>
      <c r="B279" s="38" t="str">
        <f t="shared" si="40"/>
        <v/>
      </c>
      <c r="C279" s="43"/>
      <c r="D279" s="38" t="str">
        <f t="shared" si="41"/>
        <v/>
      </c>
      <c r="E279" s="74"/>
      <c r="F279" s="38" t="str">
        <f t="shared" si="42"/>
        <v/>
      </c>
      <c r="G279" s="38" t="str">
        <f t="shared" si="43"/>
        <v/>
      </c>
      <c r="H279" s="73"/>
      <c r="I279" s="73"/>
      <c r="J279" s="73"/>
      <c r="K279" s="83"/>
      <c r="L279" s="82"/>
      <c r="M279" s="82"/>
      <c r="N279" s="83"/>
      <c r="O279" s="131"/>
      <c r="P279" s="255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3"/>
      <c r="B280" s="38" t="str">
        <f t="shared" si="40"/>
        <v/>
      </c>
      <c r="C280" s="43"/>
      <c r="D280" s="38" t="str">
        <f t="shared" si="41"/>
        <v/>
      </c>
      <c r="E280" s="74"/>
      <c r="F280" s="38" t="str">
        <f t="shared" si="42"/>
        <v/>
      </c>
      <c r="G280" s="38" t="str">
        <f t="shared" si="43"/>
        <v/>
      </c>
      <c r="H280" s="73"/>
      <c r="I280" s="73"/>
      <c r="J280" s="73"/>
      <c r="K280" s="83"/>
      <c r="L280" s="82"/>
      <c r="M280" s="82"/>
      <c r="N280" s="83"/>
      <c r="O280" s="131"/>
      <c r="P280" s="255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3"/>
      <c r="B281" s="38" t="str">
        <f t="shared" si="40"/>
        <v/>
      </c>
      <c r="C281" s="43"/>
      <c r="D281" s="38" t="str">
        <f t="shared" si="41"/>
        <v/>
      </c>
      <c r="E281" s="74"/>
      <c r="F281" s="38" t="str">
        <f t="shared" si="42"/>
        <v/>
      </c>
      <c r="G281" s="38" t="str">
        <f t="shared" si="43"/>
        <v/>
      </c>
      <c r="H281" s="73"/>
      <c r="I281" s="73"/>
      <c r="J281" s="73"/>
      <c r="K281" s="83"/>
      <c r="L281" s="82"/>
      <c r="M281" s="82"/>
      <c r="N281" s="83"/>
      <c r="O281" s="131"/>
      <c r="P281" s="255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3"/>
      <c r="B282" s="38" t="str">
        <f t="shared" si="40"/>
        <v/>
      </c>
      <c r="C282" s="43"/>
      <c r="D282" s="38" t="str">
        <f t="shared" si="41"/>
        <v/>
      </c>
      <c r="E282" s="74"/>
      <c r="F282" s="38" t="str">
        <f t="shared" si="42"/>
        <v/>
      </c>
      <c r="G282" s="38" t="str">
        <f t="shared" si="43"/>
        <v/>
      </c>
      <c r="H282" s="73"/>
      <c r="I282" s="73"/>
      <c r="J282" s="73"/>
      <c r="K282" s="83"/>
      <c r="L282" s="82"/>
      <c r="M282" s="82"/>
      <c r="N282" s="83"/>
      <c r="O282" s="131"/>
      <c r="P282" s="255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4793</v>
      </c>
      <c r="AF282" t="s">
        <v>4794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3"/>
      <c r="B283" s="38" t="str">
        <f t="shared" si="40"/>
        <v/>
      </c>
      <c r="C283" s="43"/>
      <c r="D283" s="38" t="str">
        <f t="shared" si="41"/>
        <v/>
      </c>
      <c r="E283" s="74"/>
      <c r="F283" s="38" t="str">
        <f t="shared" si="42"/>
        <v/>
      </c>
      <c r="G283" s="38" t="str">
        <f t="shared" si="43"/>
        <v/>
      </c>
      <c r="H283" s="73"/>
      <c r="I283" s="73"/>
      <c r="J283" s="73"/>
      <c r="K283" s="83"/>
      <c r="L283" s="82"/>
      <c r="M283" s="82"/>
      <c r="N283" s="83"/>
      <c r="O283" s="131"/>
      <c r="P283" s="255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4795</v>
      </c>
      <c r="AF283" t="s">
        <v>4796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3"/>
      <c r="B284" s="38" t="str">
        <f t="shared" si="40"/>
        <v/>
      </c>
      <c r="C284" s="43"/>
      <c r="D284" s="38" t="str">
        <f t="shared" si="41"/>
        <v/>
      </c>
      <c r="E284" s="74"/>
      <c r="F284" s="38" t="str">
        <f t="shared" si="42"/>
        <v/>
      </c>
      <c r="G284" s="38" t="str">
        <f t="shared" si="43"/>
        <v/>
      </c>
      <c r="H284" s="73"/>
      <c r="I284" s="73"/>
      <c r="J284" s="73"/>
      <c r="K284" s="83"/>
      <c r="L284" s="82"/>
      <c r="M284" s="82"/>
      <c r="N284" s="83"/>
      <c r="O284" s="131"/>
      <c r="P284" s="255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3"/>
      <c r="B285" s="38" t="str">
        <f t="shared" si="40"/>
        <v/>
      </c>
      <c r="C285" s="43"/>
      <c r="D285" s="38" t="str">
        <f t="shared" si="41"/>
        <v/>
      </c>
      <c r="E285" s="74"/>
      <c r="F285" s="38" t="str">
        <f t="shared" si="42"/>
        <v/>
      </c>
      <c r="G285" s="38" t="str">
        <f t="shared" si="43"/>
        <v/>
      </c>
      <c r="H285" s="73"/>
      <c r="I285" s="73"/>
      <c r="J285" s="73"/>
      <c r="K285" s="83"/>
      <c r="L285" s="82"/>
      <c r="M285" s="82"/>
      <c r="N285" s="83"/>
      <c r="O285" s="131"/>
      <c r="P285" s="255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3"/>
      <c r="B286" s="38" t="str">
        <f t="shared" si="40"/>
        <v/>
      </c>
      <c r="C286" s="43"/>
      <c r="D286" s="38" t="str">
        <f t="shared" si="41"/>
        <v/>
      </c>
      <c r="E286" s="74"/>
      <c r="F286" s="38" t="str">
        <f t="shared" si="42"/>
        <v/>
      </c>
      <c r="G286" s="38" t="str">
        <f t="shared" si="43"/>
        <v/>
      </c>
      <c r="H286" s="73"/>
      <c r="I286" s="73"/>
      <c r="J286" s="73"/>
      <c r="K286" s="83"/>
      <c r="L286" s="82"/>
      <c r="M286" s="82"/>
      <c r="N286" s="83"/>
      <c r="O286" s="131"/>
      <c r="P286" s="255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3"/>
      <c r="B287" s="38" t="str">
        <f t="shared" si="40"/>
        <v/>
      </c>
      <c r="C287" s="43"/>
      <c r="D287" s="38" t="str">
        <f t="shared" si="41"/>
        <v/>
      </c>
      <c r="E287" s="74"/>
      <c r="F287" s="38" t="str">
        <f t="shared" si="42"/>
        <v/>
      </c>
      <c r="G287" s="38" t="str">
        <f t="shared" si="43"/>
        <v/>
      </c>
      <c r="H287" s="73"/>
      <c r="I287" s="73"/>
      <c r="J287" s="73"/>
      <c r="K287" s="83"/>
      <c r="L287" s="82"/>
      <c r="M287" s="82"/>
      <c r="N287" s="83"/>
      <c r="O287" s="131"/>
      <c r="P287" s="255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4797</v>
      </c>
      <c r="AF287" t="s">
        <v>4798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3"/>
      <c r="B288" s="38" t="str">
        <f t="shared" si="40"/>
        <v/>
      </c>
      <c r="C288" s="43"/>
      <c r="D288" s="38" t="str">
        <f t="shared" si="41"/>
        <v/>
      </c>
      <c r="E288" s="74"/>
      <c r="F288" s="38" t="str">
        <f t="shared" si="42"/>
        <v/>
      </c>
      <c r="G288" s="38" t="str">
        <f t="shared" si="43"/>
        <v/>
      </c>
      <c r="H288" s="73"/>
      <c r="I288" s="73"/>
      <c r="J288" s="73"/>
      <c r="K288" s="83"/>
      <c r="L288" s="82"/>
      <c r="M288" s="82"/>
      <c r="N288" s="83"/>
      <c r="O288" s="131"/>
      <c r="P288" s="255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3"/>
      <c r="B289" s="38" t="str">
        <f t="shared" si="40"/>
        <v/>
      </c>
      <c r="C289" s="43"/>
      <c r="D289" s="38" t="str">
        <f t="shared" si="41"/>
        <v/>
      </c>
      <c r="E289" s="74"/>
      <c r="F289" s="38" t="str">
        <f t="shared" si="42"/>
        <v/>
      </c>
      <c r="G289" s="38" t="str">
        <f t="shared" si="43"/>
        <v/>
      </c>
      <c r="H289" s="73"/>
      <c r="I289" s="73"/>
      <c r="J289" s="73"/>
      <c r="K289" s="83"/>
      <c r="L289" s="82"/>
      <c r="M289" s="82"/>
      <c r="N289" s="83"/>
      <c r="O289" s="131"/>
      <c r="P289" s="255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3058</v>
      </c>
      <c r="AF289" t="s">
        <v>3059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3"/>
      <c r="B290" s="38" t="str">
        <f t="shared" si="40"/>
        <v/>
      </c>
      <c r="C290" s="43"/>
      <c r="D290" s="38" t="str">
        <f t="shared" si="41"/>
        <v/>
      </c>
      <c r="E290" s="74"/>
      <c r="F290" s="38" t="str">
        <f t="shared" si="42"/>
        <v/>
      </c>
      <c r="G290" s="38" t="str">
        <f t="shared" si="43"/>
        <v/>
      </c>
      <c r="H290" s="73"/>
      <c r="I290" s="73"/>
      <c r="J290" s="73"/>
      <c r="K290" s="83"/>
      <c r="L290" s="82"/>
      <c r="M290" s="82"/>
      <c r="N290" s="83"/>
      <c r="O290" s="131"/>
      <c r="P290" s="255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3060</v>
      </c>
      <c r="AF290" t="s">
        <v>3061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3"/>
      <c r="B291" s="38" t="str">
        <f t="shared" si="40"/>
        <v/>
      </c>
      <c r="C291" s="43"/>
      <c r="D291" s="38" t="str">
        <f t="shared" si="41"/>
        <v/>
      </c>
      <c r="E291" s="74"/>
      <c r="F291" s="38" t="str">
        <f t="shared" si="42"/>
        <v/>
      </c>
      <c r="G291" s="38" t="str">
        <f t="shared" si="43"/>
        <v/>
      </c>
      <c r="H291" s="73"/>
      <c r="I291" s="73"/>
      <c r="J291" s="73"/>
      <c r="K291" s="83"/>
      <c r="L291" s="82"/>
      <c r="M291" s="82"/>
      <c r="N291" s="83"/>
      <c r="O291" s="131"/>
      <c r="P291" s="255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3062</v>
      </c>
      <c r="AF291" t="s">
        <v>3063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3"/>
      <c r="B292" s="38" t="str">
        <f t="shared" si="40"/>
        <v/>
      </c>
      <c r="C292" s="43"/>
      <c r="D292" s="38" t="str">
        <f t="shared" si="41"/>
        <v/>
      </c>
      <c r="E292" s="74"/>
      <c r="F292" s="38" t="str">
        <f t="shared" si="42"/>
        <v/>
      </c>
      <c r="G292" s="38" t="str">
        <f t="shared" si="43"/>
        <v/>
      </c>
      <c r="H292" s="73"/>
      <c r="I292" s="73"/>
      <c r="J292" s="73"/>
      <c r="K292" s="83"/>
      <c r="L292" s="82"/>
      <c r="M292" s="82"/>
      <c r="N292" s="83"/>
      <c r="O292" s="131"/>
      <c r="P292" s="255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3064</v>
      </c>
      <c r="AF292" t="s">
        <v>3065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3"/>
      <c r="B293" s="38" t="str">
        <f t="shared" si="40"/>
        <v/>
      </c>
      <c r="C293" s="43"/>
      <c r="D293" s="38" t="str">
        <f t="shared" si="41"/>
        <v/>
      </c>
      <c r="E293" s="74"/>
      <c r="F293" s="38" t="str">
        <f t="shared" si="42"/>
        <v/>
      </c>
      <c r="G293" s="38" t="str">
        <f t="shared" si="43"/>
        <v/>
      </c>
      <c r="H293" s="73"/>
      <c r="I293" s="73"/>
      <c r="J293" s="73"/>
      <c r="K293" s="83"/>
      <c r="L293" s="82"/>
      <c r="M293" s="82"/>
      <c r="N293" s="83"/>
      <c r="O293" s="131"/>
      <c r="P293" s="255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3066</v>
      </c>
      <c r="AF293" t="s">
        <v>3067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3"/>
      <c r="B294" s="38" t="str">
        <f t="shared" si="40"/>
        <v/>
      </c>
      <c r="C294" s="43"/>
      <c r="D294" s="38" t="str">
        <f t="shared" si="41"/>
        <v/>
      </c>
      <c r="E294" s="74"/>
      <c r="F294" s="38" t="str">
        <f t="shared" si="42"/>
        <v/>
      </c>
      <c r="G294" s="38" t="str">
        <f t="shared" si="43"/>
        <v/>
      </c>
      <c r="H294" s="73"/>
      <c r="I294" s="73"/>
      <c r="J294" s="73"/>
      <c r="K294" s="83"/>
      <c r="L294" s="82"/>
      <c r="M294" s="82"/>
      <c r="N294" s="83"/>
      <c r="O294" s="131"/>
      <c r="P294" s="255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3068</v>
      </c>
      <c r="AF294" t="s">
        <v>3069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3"/>
      <c r="B295" s="38" t="str">
        <f t="shared" si="40"/>
        <v/>
      </c>
      <c r="C295" s="43"/>
      <c r="D295" s="38" t="str">
        <f t="shared" si="41"/>
        <v/>
      </c>
      <c r="E295" s="74"/>
      <c r="F295" s="38" t="str">
        <f t="shared" si="42"/>
        <v/>
      </c>
      <c r="G295" s="38" t="str">
        <f t="shared" si="43"/>
        <v/>
      </c>
      <c r="H295" s="73"/>
      <c r="I295" s="73"/>
      <c r="J295" s="73"/>
      <c r="K295" s="83"/>
      <c r="L295" s="82"/>
      <c r="M295" s="82"/>
      <c r="N295" s="83"/>
      <c r="O295" s="131"/>
      <c r="P295" s="255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3070</v>
      </c>
      <c r="AF295" t="s">
        <v>3071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3"/>
      <c r="B296" s="38" t="str">
        <f t="shared" si="40"/>
        <v/>
      </c>
      <c r="C296" s="43"/>
      <c r="D296" s="38" t="str">
        <f t="shared" si="41"/>
        <v/>
      </c>
      <c r="E296" s="74"/>
      <c r="F296" s="38" t="str">
        <f t="shared" si="42"/>
        <v/>
      </c>
      <c r="G296" s="38" t="str">
        <f t="shared" si="43"/>
        <v/>
      </c>
      <c r="H296" s="73"/>
      <c r="I296" s="73"/>
      <c r="J296" s="73"/>
      <c r="K296" s="83"/>
      <c r="L296" s="82"/>
      <c r="M296" s="82"/>
      <c r="N296" s="83"/>
      <c r="O296" s="131"/>
      <c r="P296" s="255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3072</v>
      </c>
      <c r="AF296" t="s">
        <v>3073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3"/>
      <c r="B297" s="38" t="str">
        <f t="shared" si="40"/>
        <v/>
      </c>
      <c r="C297" s="43"/>
      <c r="D297" s="38" t="str">
        <f t="shared" si="41"/>
        <v/>
      </c>
      <c r="E297" s="74"/>
      <c r="F297" s="38" t="str">
        <f t="shared" si="42"/>
        <v/>
      </c>
      <c r="G297" s="38" t="str">
        <f t="shared" si="43"/>
        <v/>
      </c>
      <c r="H297" s="73"/>
      <c r="I297" s="73"/>
      <c r="J297" s="73"/>
      <c r="K297" s="83"/>
      <c r="L297" s="82"/>
      <c r="M297" s="82"/>
      <c r="N297" s="83"/>
      <c r="O297" s="131"/>
      <c r="P297" s="255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3074</v>
      </c>
      <c r="AF297" t="s">
        <v>3075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3"/>
      <c r="B298" s="38" t="str">
        <f t="shared" si="40"/>
        <v/>
      </c>
      <c r="C298" s="43"/>
      <c r="D298" s="38" t="str">
        <f t="shared" si="41"/>
        <v/>
      </c>
      <c r="E298" s="74"/>
      <c r="F298" s="38" t="str">
        <f t="shared" si="42"/>
        <v/>
      </c>
      <c r="G298" s="38" t="str">
        <f t="shared" si="43"/>
        <v/>
      </c>
      <c r="H298" s="73"/>
      <c r="I298" s="73"/>
      <c r="J298" s="73"/>
      <c r="K298" s="83"/>
      <c r="L298" s="82"/>
      <c r="M298" s="82"/>
      <c r="N298" s="83"/>
      <c r="O298" s="131"/>
      <c r="P298" s="255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3076</v>
      </c>
      <c r="AF298" t="s">
        <v>3077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3"/>
      <c r="B299" s="38" t="str">
        <f t="shared" si="40"/>
        <v/>
      </c>
      <c r="C299" s="43"/>
      <c r="D299" s="38" t="str">
        <f t="shared" si="41"/>
        <v/>
      </c>
      <c r="E299" s="74"/>
      <c r="F299" s="38" t="str">
        <f t="shared" si="42"/>
        <v/>
      </c>
      <c r="G299" s="38" t="str">
        <f t="shared" si="43"/>
        <v/>
      </c>
      <c r="H299" s="73"/>
      <c r="I299" s="73"/>
      <c r="J299" s="73"/>
      <c r="K299" s="83"/>
      <c r="L299" s="82"/>
      <c r="M299" s="82"/>
      <c r="N299" s="83"/>
      <c r="O299" s="131"/>
      <c r="P299" s="255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3078</v>
      </c>
      <c r="AF299" t="s">
        <v>3079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3"/>
      <c r="B300" s="38" t="str">
        <f t="shared" si="40"/>
        <v/>
      </c>
      <c r="C300" s="43"/>
      <c r="D300" s="38" t="str">
        <f t="shared" si="41"/>
        <v/>
      </c>
      <c r="E300" s="74"/>
      <c r="F300" s="38" t="str">
        <f t="shared" si="42"/>
        <v/>
      </c>
      <c r="G300" s="38" t="str">
        <f t="shared" si="43"/>
        <v/>
      </c>
      <c r="H300" s="73"/>
      <c r="I300" s="73"/>
      <c r="J300" s="73"/>
      <c r="K300" s="83"/>
      <c r="L300" s="82"/>
      <c r="M300" s="82"/>
      <c r="N300" s="83"/>
      <c r="O300" s="131"/>
      <c r="P300" s="255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3080</v>
      </c>
      <c r="AF300" t="s">
        <v>3081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3"/>
      <c r="B301" s="38" t="str">
        <f t="shared" si="40"/>
        <v/>
      </c>
      <c r="C301" s="43"/>
      <c r="D301" s="38" t="str">
        <f t="shared" si="41"/>
        <v/>
      </c>
      <c r="E301" s="74"/>
      <c r="F301" s="38" t="str">
        <f t="shared" si="42"/>
        <v/>
      </c>
      <c r="G301" s="38" t="str">
        <f t="shared" si="43"/>
        <v/>
      </c>
      <c r="H301" s="73"/>
      <c r="I301" s="73"/>
      <c r="J301" s="73"/>
      <c r="K301" s="83"/>
      <c r="L301" s="82"/>
      <c r="M301" s="82"/>
      <c r="N301" s="83"/>
      <c r="O301" s="131"/>
      <c r="P301" s="255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3082</v>
      </c>
      <c r="AF301" t="s">
        <v>3083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3"/>
      <c r="B302" s="38" t="str">
        <f t="shared" si="40"/>
        <v/>
      </c>
      <c r="C302" s="43"/>
      <c r="D302" s="38" t="str">
        <f t="shared" si="41"/>
        <v/>
      </c>
      <c r="E302" s="74"/>
      <c r="F302" s="38" t="str">
        <f t="shared" si="42"/>
        <v/>
      </c>
      <c r="G302" s="38" t="str">
        <f t="shared" si="43"/>
        <v/>
      </c>
      <c r="H302" s="73"/>
      <c r="I302" s="73"/>
      <c r="J302" s="73"/>
      <c r="K302" s="83"/>
      <c r="L302" s="82"/>
      <c r="M302" s="82"/>
      <c r="N302" s="83"/>
      <c r="O302" s="131"/>
      <c r="P302" s="255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3084</v>
      </c>
      <c r="AF302" t="s">
        <v>3085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3"/>
      <c r="B303" s="38" t="str">
        <f t="shared" si="40"/>
        <v/>
      </c>
      <c r="C303" s="43"/>
      <c r="D303" s="38" t="str">
        <f t="shared" si="41"/>
        <v/>
      </c>
      <c r="E303" s="74"/>
      <c r="F303" s="38" t="str">
        <f t="shared" si="42"/>
        <v/>
      </c>
      <c r="G303" s="38" t="str">
        <f t="shared" si="43"/>
        <v/>
      </c>
      <c r="H303" s="73"/>
      <c r="I303" s="73"/>
      <c r="J303" s="73"/>
      <c r="K303" s="83"/>
      <c r="L303" s="82"/>
      <c r="M303" s="82"/>
      <c r="N303" s="83"/>
      <c r="O303" s="131"/>
      <c r="P303" s="255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3086</v>
      </c>
      <c r="AF303" t="s">
        <v>3087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3"/>
      <c r="B304" s="38" t="str">
        <f t="shared" si="40"/>
        <v/>
      </c>
      <c r="C304" s="43"/>
      <c r="D304" s="38" t="str">
        <f t="shared" si="41"/>
        <v/>
      </c>
      <c r="E304" s="74"/>
      <c r="F304" s="38" t="str">
        <f t="shared" si="42"/>
        <v/>
      </c>
      <c r="G304" s="38" t="str">
        <f t="shared" si="43"/>
        <v/>
      </c>
      <c r="H304" s="73"/>
      <c r="I304" s="73"/>
      <c r="J304" s="73"/>
      <c r="K304" s="83"/>
      <c r="L304" s="82"/>
      <c r="M304" s="82"/>
      <c r="N304" s="83"/>
      <c r="O304" s="131"/>
      <c r="P304" s="255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3088</v>
      </c>
      <c r="AF304" t="s">
        <v>3089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3"/>
      <c r="B305" s="38" t="str">
        <f t="shared" si="40"/>
        <v/>
      </c>
      <c r="C305" s="43"/>
      <c r="D305" s="38" t="str">
        <f t="shared" si="41"/>
        <v/>
      </c>
      <c r="E305" s="74"/>
      <c r="F305" s="38" t="str">
        <f t="shared" si="42"/>
        <v/>
      </c>
      <c r="G305" s="38" t="str">
        <f t="shared" si="43"/>
        <v/>
      </c>
      <c r="H305" s="73"/>
      <c r="I305" s="73"/>
      <c r="J305" s="73"/>
      <c r="K305" s="83"/>
      <c r="L305" s="82"/>
      <c r="M305" s="82"/>
      <c r="N305" s="83"/>
      <c r="O305" s="131"/>
      <c r="P305" s="255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3090</v>
      </c>
      <c r="AF305" t="s">
        <v>3091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3"/>
      <c r="B306" s="38" t="str">
        <f t="shared" si="40"/>
        <v/>
      </c>
      <c r="C306" s="43"/>
      <c r="D306" s="38" t="str">
        <f t="shared" si="41"/>
        <v/>
      </c>
      <c r="E306" s="74"/>
      <c r="F306" s="38" t="str">
        <f t="shared" si="42"/>
        <v/>
      </c>
      <c r="G306" s="38" t="str">
        <f t="shared" si="43"/>
        <v/>
      </c>
      <c r="H306" s="73"/>
      <c r="I306" s="73"/>
      <c r="J306" s="73"/>
      <c r="K306" s="83"/>
      <c r="L306" s="82"/>
      <c r="M306" s="82"/>
      <c r="N306" s="83"/>
      <c r="O306" s="131"/>
      <c r="P306" s="255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3092</v>
      </c>
      <c r="AF306" t="s">
        <v>3093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3"/>
      <c r="B307" s="38" t="str">
        <f t="shared" si="40"/>
        <v/>
      </c>
      <c r="C307" s="43"/>
      <c r="D307" s="38" t="str">
        <f t="shared" si="41"/>
        <v/>
      </c>
      <c r="E307" s="74"/>
      <c r="F307" s="38" t="str">
        <f t="shared" si="42"/>
        <v/>
      </c>
      <c r="G307" s="38" t="str">
        <f t="shared" si="43"/>
        <v/>
      </c>
      <c r="H307" s="73"/>
      <c r="I307" s="73"/>
      <c r="J307" s="73"/>
      <c r="K307" s="83"/>
      <c r="L307" s="82"/>
      <c r="M307" s="82"/>
      <c r="N307" s="83"/>
      <c r="O307" s="131"/>
      <c r="P307" s="255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3094</v>
      </c>
      <c r="AF307" t="s">
        <v>3095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3"/>
      <c r="B308" s="38" t="str">
        <f t="shared" si="40"/>
        <v/>
      </c>
      <c r="C308" s="43"/>
      <c r="D308" s="38" t="str">
        <f t="shared" si="41"/>
        <v/>
      </c>
      <c r="E308" s="74"/>
      <c r="F308" s="38" t="str">
        <f t="shared" si="42"/>
        <v/>
      </c>
      <c r="G308" s="38" t="str">
        <f t="shared" si="43"/>
        <v/>
      </c>
      <c r="H308" s="73"/>
      <c r="I308" s="73"/>
      <c r="J308" s="73"/>
      <c r="K308" s="83"/>
      <c r="L308" s="82"/>
      <c r="M308" s="82"/>
      <c r="N308" s="83"/>
      <c r="O308" s="131"/>
      <c r="P308" s="255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3096</v>
      </c>
      <c r="AF308" t="s">
        <v>3097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3"/>
      <c r="B309" s="38" t="str">
        <f t="shared" si="40"/>
        <v/>
      </c>
      <c r="C309" s="43"/>
      <c r="D309" s="38" t="str">
        <f t="shared" si="41"/>
        <v/>
      </c>
      <c r="E309" s="74"/>
      <c r="F309" s="38" t="str">
        <f t="shared" si="42"/>
        <v/>
      </c>
      <c r="G309" s="38" t="str">
        <f t="shared" si="43"/>
        <v/>
      </c>
      <c r="H309" s="73"/>
      <c r="I309" s="73"/>
      <c r="J309" s="73"/>
      <c r="K309" s="83"/>
      <c r="L309" s="82"/>
      <c r="M309" s="82"/>
      <c r="N309" s="83"/>
      <c r="O309" s="131"/>
      <c r="P309" s="255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3098</v>
      </c>
      <c r="AF309" t="s">
        <v>3099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3"/>
      <c r="B310" s="38" t="str">
        <f t="shared" si="40"/>
        <v/>
      </c>
      <c r="C310" s="43"/>
      <c r="D310" s="38" t="str">
        <f t="shared" si="41"/>
        <v/>
      </c>
      <c r="E310" s="74"/>
      <c r="F310" s="38" t="str">
        <f t="shared" si="42"/>
        <v/>
      </c>
      <c r="G310" s="38" t="str">
        <f t="shared" si="43"/>
        <v/>
      </c>
      <c r="H310" s="73"/>
      <c r="I310" s="73"/>
      <c r="J310" s="73"/>
      <c r="K310" s="83"/>
      <c r="L310" s="82"/>
      <c r="M310" s="82"/>
      <c r="N310" s="83"/>
      <c r="O310" s="131"/>
      <c r="P310" s="255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3100</v>
      </c>
      <c r="AF310" t="s">
        <v>3101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3"/>
      <c r="B311" s="38" t="str">
        <f t="shared" si="40"/>
        <v/>
      </c>
      <c r="C311" s="43"/>
      <c r="D311" s="38" t="str">
        <f t="shared" si="41"/>
        <v/>
      </c>
      <c r="E311" s="74"/>
      <c r="F311" s="38" t="str">
        <f t="shared" si="42"/>
        <v/>
      </c>
      <c r="G311" s="38" t="str">
        <f t="shared" si="43"/>
        <v/>
      </c>
      <c r="H311" s="73"/>
      <c r="I311" s="73"/>
      <c r="J311" s="73"/>
      <c r="K311" s="83"/>
      <c r="L311" s="82"/>
      <c r="M311" s="82"/>
      <c r="N311" s="83"/>
      <c r="O311" s="131"/>
      <c r="P311" s="255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3102</v>
      </c>
      <c r="AF311" t="s">
        <v>3103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3"/>
      <c r="B312" s="38" t="str">
        <f t="shared" si="40"/>
        <v/>
      </c>
      <c r="C312" s="43"/>
      <c r="D312" s="38" t="str">
        <f t="shared" si="41"/>
        <v/>
      </c>
      <c r="E312" s="74"/>
      <c r="F312" s="38" t="str">
        <f t="shared" si="42"/>
        <v/>
      </c>
      <c r="G312" s="38" t="str">
        <f t="shared" si="43"/>
        <v/>
      </c>
      <c r="H312" s="73"/>
      <c r="I312" s="73"/>
      <c r="J312" s="73"/>
      <c r="K312" s="83"/>
      <c r="L312" s="82"/>
      <c r="M312" s="82"/>
      <c r="N312" s="83"/>
      <c r="O312" s="131"/>
      <c r="P312" s="255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3104</v>
      </c>
      <c r="AF312" t="s">
        <v>3105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3"/>
      <c r="B313" s="38" t="str">
        <f t="shared" si="40"/>
        <v/>
      </c>
      <c r="C313" s="43"/>
      <c r="D313" s="38" t="str">
        <f t="shared" si="41"/>
        <v/>
      </c>
      <c r="E313" s="74"/>
      <c r="F313" s="38" t="str">
        <f t="shared" si="42"/>
        <v/>
      </c>
      <c r="G313" s="38" t="str">
        <f t="shared" si="43"/>
        <v/>
      </c>
      <c r="H313" s="73"/>
      <c r="I313" s="73"/>
      <c r="J313" s="73"/>
      <c r="K313" s="83"/>
      <c r="L313" s="82"/>
      <c r="M313" s="82"/>
      <c r="N313" s="83"/>
      <c r="O313" s="131"/>
      <c r="P313" s="255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3106</v>
      </c>
      <c r="AF313" t="s">
        <v>3107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3"/>
      <c r="B314" s="38" t="str">
        <f t="shared" si="40"/>
        <v/>
      </c>
      <c r="C314" s="43"/>
      <c r="D314" s="38" t="str">
        <f t="shared" si="41"/>
        <v/>
      </c>
      <c r="E314" s="74"/>
      <c r="F314" s="38" t="str">
        <f t="shared" si="42"/>
        <v/>
      </c>
      <c r="G314" s="38" t="str">
        <f t="shared" si="43"/>
        <v/>
      </c>
      <c r="H314" s="73"/>
      <c r="I314" s="73"/>
      <c r="J314" s="73"/>
      <c r="K314" s="83"/>
      <c r="L314" s="82"/>
      <c r="M314" s="82"/>
      <c r="N314" s="83"/>
      <c r="O314" s="131"/>
      <c r="P314" s="255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3108</v>
      </c>
      <c r="AF314" t="s">
        <v>3109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3"/>
      <c r="B315" s="38" t="str">
        <f t="shared" si="40"/>
        <v/>
      </c>
      <c r="C315" s="43"/>
      <c r="D315" s="38" t="str">
        <f t="shared" si="41"/>
        <v/>
      </c>
      <c r="E315" s="74"/>
      <c r="F315" s="38" t="str">
        <f t="shared" si="42"/>
        <v/>
      </c>
      <c r="G315" s="38" t="str">
        <f t="shared" si="43"/>
        <v/>
      </c>
      <c r="H315" s="73"/>
      <c r="I315" s="73"/>
      <c r="J315" s="73"/>
      <c r="K315" s="83"/>
      <c r="L315" s="82"/>
      <c r="M315" s="82"/>
      <c r="N315" s="83"/>
      <c r="O315" s="131"/>
      <c r="P315" s="255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3110</v>
      </c>
      <c r="AF315" t="s">
        <v>3111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3"/>
      <c r="B316" s="38" t="str">
        <f t="shared" si="40"/>
        <v/>
      </c>
      <c r="C316" s="43"/>
      <c r="D316" s="38" t="str">
        <f t="shared" si="41"/>
        <v/>
      </c>
      <c r="E316" s="74"/>
      <c r="F316" s="38" t="str">
        <f t="shared" si="42"/>
        <v/>
      </c>
      <c r="G316" s="38" t="str">
        <f t="shared" si="43"/>
        <v/>
      </c>
      <c r="H316" s="73"/>
      <c r="I316" s="73"/>
      <c r="J316" s="73"/>
      <c r="K316" s="83"/>
      <c r="L316" s="82"/>
      <c r="M316" s="82"/>
      <c r="N316" s="83"/>
      <c r="O316" s="131"/>
      <c r="P316" s="255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3112</v>
      </c>
      <c r="AF316" t="s">
        <v>3113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3"/>
      <c r="B317" s="38" t="str">
        <f t="shared" si="40"/>
        <v/>
      </c>
      <c r="C317" s="43"/>
      <c r="D317" s="38" t="str">
        <f t="shared" si="41"/>
        <v/>
      </c>
      <c r="E317" s="74"/>
      <c r="F317" s="38" t="str">
        <f t="shared" si="42"/>
        <v/>
      </c>
      <c r="G317" s="38" t="str">
        <f t="shared" si="43"/>
        <v/>
      </c>
      <c r="H317" s="73"/>
      <c r="I317" s="73"/>
      <c r="J317" s="73"/>
      <c r="K317" s="83"/>
      <c r="L317" s="82"/>
      <c r="M317" s="82"/>
      <c r="N317" s="83"/>
      <c r="O317" s="131"/>
      <c r="P317" s="255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4799</v>
      </c>
      <c r="AF317" t="s">
        <v>3133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3"/>
      <c r="B318" s="38" t="str">
        <f t="shared" si="40"/>
        <v/>
      </c>
      <c r="C318" s="43"/>
      <c r="D318" s="38" t="str">
        <f t="shared" si="41"/>
        <v/>
      </c>
      <c r="E318" s="74"/>
      <c r="F318" s="38" t="str">
        <f t="shared" si="42"/>
        <v/>
      </c>
      <c r="G318" s="38" t="str">
        <f t="shared" si="43"/>
        <v/>
      </c>
      <c r="H318" s="73"/>
      <c r="I318" s="73"/>
      <c r="J318" s="73"/>
      <c r="K318" s="83"/>
      <c r="L318" s="82"/>
      <c r="M318" s="82"/>
      <c r="N318" s="83"/>
      <c r="O318" s="131"/>
      <c r="P318" s="255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3114</v>
      </c>
      <c r="AF318" t="s">
        <v>3115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3"/>
      <c r="B319" s="38" t="str">
        <f t="shared" si="40"/>
        <v/>
      </c>
      <c r="C319" s="43"/>
      <c r="D319" s="38" t="str">
        <f t="shared" si="41"/>
        <v/>
      </c>
      <c r="E319" s="74"/>
      <c r="F319" s="38" t="str">
        <f t="shared" si="42"/>
        <v/>
      </c>
      <c r="G319" s="38" t="str">
        <f t="shared" si="43"/>
        <v/>
      </c>
      <c r="H319" s="73"/>
      <c r="I319" s="73"/>
      <c r="J319" s="73"/>
      <c r="K319" s="83"/>
      <c r="L319" s="82"/>
      <c r="M319" s="82"/>
      <c r="N319" s="83"/>
      <c r="O319" s="131"/>
      <c r="P319" s="255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3116</v>
      </c>
      <c r="AF319" t="s">
        <v>3117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3"/>
      <c r="B320" s="38" t="str">
        <f t="shared" si="40"/>
        <v/>
      </c>
      <c r="C320" s="43"/>
      <c r="D320" s="38" t="str">
        <f t="shared" si="41"/>
        <v/>
      </c>
      <c r="E320" s="74"/>
      <c r="F320" s="38" t="str">
        <f t="shared" si="42"/>
        <v/>
      </c>
      <c r="G320" s="38" t="str">
        <f t="shared" si="43"/>
        <v/>
      </c>
      <c r="H320" s="73"/>
      <c r="I320" s="73"/>
      <c r="J320" s="73"/>
      <c r="K320" s="83"/>
      <c r="L320" s="82"/>
      <c r="M320" s="82"/>
      <c r="N320" s="83"/>
      <c r="O320" s="131"/>
      <c r="P320" s="255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3118</v>
      </c>
      <c r="AF320" t="s">
        <v>3119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3"/>
      <c r="B321" s="38" t="str">
        <f t="shared" si="40"/>
        <v/>
      </c>
      <c r="C321" s="43"/>
      <c r="D321" s="38" t="str">
        <f t="shared" si="41"/>
        <v/>
      </c>
      <c r="E321" s="74"/>
      <c r="F321" s="38" t="str">
        <f t="shared" si="42"/>
        <v/>
      </c>
      <c r="G321" s="38" t="str">
        <f t="shared" si="43"/>
        <v/>
      </c>
      <c r="H321" s="73"/>
      <c r="I321" s="73"/>
      <c r="J321" s="73"/>
      <c r="K321" s="83"/>
      <c r="L321" s="82"/>
      <c r="M321" s="82"/>
      <c r="N321" s="83"/>
      <c r="O321" s="131"/>
      <c r="P321" s="255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3120</v>
      </c>
      <c r="AF321" t="s">
        <v>3121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3"/>
      <c r="B322" s="38" t="str">
        <f t="shared" si="40"/>
        <v/>
      </c>
      <c r="C322" s="43"/>
      <c r="D322" s="38" t="str">
        <f t="shared" si="41"/>
        <v/>
      </c>
      <c r="E322" s="74"/>
      <c r="F322" s="38" t="str">
        <f t="shared" si="42"/>
        <v/>
      </c>
      <c r="G322" s="38" t="str">
        <f t="shared" si="43"/>
        <v/>
      </c>
      <c r="H322" s="73"/>
      <c r="I322" s="73"/>
      <c r="J322" s="73"/>
      <c r="K322" s="83"/>
      <c r="L322" s="82"/>
      <c r="M322" s="82"/>
      <c r="N322" s="83"/>
      <c r="O322" s="131"/>
      <c r="P322" s="255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3122</v>
      </c>
      <c r="AF322" t="s">
        <v>3123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3"/>
      <c r="B323" s="38" t="str">
        <f t="shared" si="40"/>
        <v/>
      </c>
      <c r="C323" s="43"/>
      <c r="D323" s="38" t="str">
        <f t="shared" si="41"/>
        <v/>
      </c>
      <c r="E323" s="74"/>
      <c r="F323" s="38" t="str">
        <f t="shared" si="42"/>
        <v/>
      </c>
      <c r="G323" s="38" t="str">
        <f t="shared" si="43"/>
        <v/>
      </c>
      <c r="H323" s="73"/>
      <c r="I323" s="73"/>
      <c r="J323" s="73"/>
      <c r="K323" s="83"/>
      <c r="L323" s="82"/>
      <c r="M323" s="82"/>
      <c r="N323" s="83"/>
      <c r="O323" s="131"/>
      <c r="P323" s="255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3124</v>
      </c>
      <c r="AF323" t="s">
        <v>3125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3"/>
      <c r="B324" s="38" t="str">
        <f t="shared" ref="B324:B387" si="49">IFERROR(VLOOKUP(A324,$V$6:$W$23,2,FALSE),"")</f>
        <v/>
      </c>
      <c r="C324" s="43"/>
      <c r="D324" s="38" t="str">
        <f t="shared" ref="D324:D387" si="50">IFERROR(VLOOKUP(C324,$Y$5:$AA$129,2,FALSE),"")</f>
        <v/>
      </c>
      <c r="E324" s="74"/>
      <c r="F324" s="38" t="str">
        <f t="shared" ref="F324:F387" si="51">IFERROR(VLOOKUP(E324,$AE$6:$AF$1763,2,FALSE),"")</f>
        <v/>
      </c>
      <c r="G324" s="38" t="str">
        <f t="shared" ref="G324:G387" si="52">IFERROR(VLOOKUP(E324,$AE$6:$AH$1763,4,FALSE),"")</f>
        <v/>
      </c>
      <c r="H324" s="73"/>
      <c r="I324" s="73"/>
      <c r="J324" s="73"/>
      <c r="K324" s="83"/>
      <c r="L324" s="82"/>
      <c r="M324" s="82"/>
      <c r="N324" s="83"/>
      <c r="O324" s="131"/>
      <c r="P324" s="255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3126</v>
      </c>
      <c r="AF324" t="s">
        <v>3127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3"/>
      <c r="B325" s="38" t="str">
        <f t="shared" si="49"/>
        <v/>
      </c>
      <c r="C325" s="43"/>
      <c r="D325" s="38" t="str">
        <f t="shared" si="50"/>
        <v/>
      </c>
      <c r="E325" s="74"/>
      <c r="F325" s="38" t="str">
        <f t="shared" si="51"/>
        <v/>
      </c>
      <c r="G325" s="38" t="str">
        <f t="shared" si="52"/>
        <v/>
      </c>
      <c r="H325" s="73"/>
      <c r="I325" s="73"/>
      <c r="J325" s="73"/>
      <c r="K325" s="83"/>
      <c r="L325" s="82"/>
      <c r="M325" s="82"/>
      <c r="N325" s="83"/>
      <c r="O325" s="131"/>
      <c r="P325" s="255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3128</v>
      </c>
      <c r="AF325" t="s">
        <v>3129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3"/>
      <c r="B326" s="38" t="str">
        <f t="shared" si="49"/>
        <v/>
      </c>
      <c r="C326" s="43"/>
      <c r="D326" s="38" t="str">
        <f t="shared" si="50"/>
        <v/>
      </c>
      <c r="E326" s="74"/>
      <c r="F326" s="38" t="str">
        <f t="shared" si="51"/>
        <v/>
      </c>
      <c r="G326" s="38" t="str">
        <f t="shared" si="52"/>
        <v/>
      </c>
      <c r="H326" s="73"/>
      <c r="I326" s="73"/>
      <c r="J326" s="73"/>
      <c r="K326" s="83"/>
      <c r="L326" s="82"/>
      <c r="M326" s="82"/>
      <c r="N326" s="83"/>
      <c r="O326" s="131"/>
      <c r="P326" s="255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3130</v>
      </c>
      <c r="AF326" t="s">
        <v>3131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3"/>
      <c r="B327" s="38" t="str">
        <f t="shared" si="49"/>
        <v/>
      </c>
      <c r="C327" s="43"/>
      <c r="D327" s="38" t="str">
        <f t="shared" si="50"/>
        <v/>
      </c>
      <c r="E327" s="74"/>
      <c r="F327" s="38" t="str">
        <f t="shared" si="51"/>
        <v/>
      </c>
      <c r="G327" s="38" t="str">
        <f t="shared" si="52"/>
        <v/>
      </c>
      <c r="H327" s="73"/>
      <c r="I327" s="73"/>
      <c r="J327" s="73"/>
      <c r="K327" s="83"/>
      <c r="L327" s="82"/>
      <c r="M327" s="82"/>
      <c r="N327" s="83"/>
      <c r="O327" s="131"/>
      <c r="P327" s="255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3132</v>
      </c>
      <c r="AF327" t="s">
        <v>3133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3"/>
      <c r="B328" s="38" t="str">
        <f t="shared" si="49"/>
        <v/>
      </c>
      <c r="C328" s="43"/>
      <c r="D328" s="38" t="str">
        <f t="shared" si="50"/>
        <v/>
      </c>
      <c r="E328" s="74"/>
      <c r="F328" s="38" t="str">
        <f t="shared" si="51"/>
        <v/>
      </c>
      <c r="G328" s="38" t="str">
        <f t="shared" si="52"/>
        <v/>
      </c>
      <c r="H328" s="73"/>
      <c r="I328" s="73"/>
      <c r="J328" s="73"/>
      <c r="K328" s="83"/>
      <c r="L328" s="82"/>
      <c r="M328" s="82"/>
      <c r="N328" s="83"/>
      <c r="O328" s="131"/>
      <c r="P328" s="255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3134</v>
      </c>
      <c r="AF328" t="s">
        <v>3135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3"/>
      <c r="B329" s="38" t="str">
        <f t="shared" si="49"/>
        <v/>
      </c>
      <c r="C329" s="43"/>
      <c r="D329" s="38" t="str">
        <f t="shared" si="50"/>
        <v/>
      </c>
      <c r="E329" s="74"/>
      <c r="F329" s="38" t="str">
        <f t="shared" si="51"/>
        <v/>
      </c>
      <c r="G329" s="38" t="str">
        <f t="shared" si="52"/>
        <v/>
      </c>
      <c r="H329" s="73"/>
      <c r="I329" s="73"/>
      <c r="J329" s="73"/>
      <c r="K329" s="83"/>
      <c r="L329" s="82"/>
      <c r="M329" s="82"/>
      <c r="N329" s="83"/>
      <c r="O329" s="131"/>
      <c r="P329" s="255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4800</v>
      </c>
      <c r="AF329" t="s">
        <v>4801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3"/>
      <c r="B330" s="38" t="str">
        <f t="shared" si="49"/>
        <v/>
      </c>
      <c r="C330" s="43"/>
      <c r="D330" s="38" t="str">
        <f t="shared" si="50"/>
        <v/>
      </c>
      <c r="E330" s="74"/>
      <c r="F330" s="38" t="str">
        <f t="shared" si="51"/>
        <v/>
      </c>
      <c r="G330" s="38" t="str">
        <f t="shared" si="52"/>
        <v/>
      </c>
      <c r="H330" s="73"/>
      <c r="I330" s="73"/>
      <c r="J330" s="73"/>
      <c r="K330" s="83"/>
      <c r="L330" s="82"/>
      <c r="M330" s="82"/>
      <c r="N330" s="83"/>
      <c r="O330" s="131"/>
      <c r="P330" s="255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4802</v>
      </c>
      <c r="AF330" t="s">
        <v>4803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3"/>
      <c r="B331" s="38" t="str">
        <f t="shared" si="49"/>
        <v/>
      </c>
      <c r="C331" s="43"/>
      <c r="D331" s="38" t="str">
        <f t="shared" si="50"/>
        <v/>
      </c>
      <c r="E331" s="74"/>
      <c r="F331" s="38" t="str">
        <f t="shared" si="51"/>
        <v/>
      </c>
      <c r="G331" s="38" t="str">
        <f t="shared" si="52"/>
        <v/>
      </c>
      <c r="H331" s="73"/>
      <c r="I331" s="73"/>
      <c r="J331" s="73"/>
      <c r="K331" s="83"/>
      <c r="L331" s="82"/>
      <c r="M331" s="82"/>
      <c r="N331" s="83"/>
      <c r="O331" s="131"/>
      <c r="P331" s="255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4804</v>
      </c>
      <c r="AF331" t="s">
        <v>4805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3"/>
      <c r="B332" s="38" t="str">
        <f t="shared" si="49"/>
        <v/>
      </c>
      <c r="C332" s="43"/>
      <c r="D332" s="38" t="str">
        <f t="shared" si="50"/>
        <v/>
      </c>
      <c r="E332" s="74"/>
      <c r="F332" s="38" t="str">
        <f t="shared" si="51"/>
        <v/>
      </c>
      <c r="G332" s="38" t="str">
        <f t="shared" si="52"/>
        <v/>
      </c>
      <c r="H332" s="73"/>
      <c r="I332" s="73"/>
      <c r="J332" s="73"/>
      <c r="K332" s="83"/>
      <c r="L332" s="82"/>
      <c r="M332" s="82"/>
      <c r="N332" s="83"/>
      <c r="O332" s="131"/>
      <c r="P332" s="255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4806</v>
      </c>
      <c r="AF332" t="s">
        <v>4807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3"/>
      <c r="B333" s="38" t="str">
        <f t="shared" si="49"/>
        <v/>
      </c>
      <c r="C333" s="43"/>
      <c r="D333" s="38" t="str">
        <f t="shared" si="50"/>
        <v/>
      </c>
      <c r="E333" s="74"/>
      <c r="F333" s="38" t="str">
        <f t="shared" si="51"/>
        <v/>
      </c>
      <c r="G333" s="38" t="str">
        <f t="shared" si="52"/>
        <v/>
      </c>
      <c r="H333" s="73"/>
      <c r="I333" s="73"/>
      <c r="J333" s="73"/>
      <c r="K333" s="83"/>
      <c r="L333" s="82"/>
      <c r="M333" s="82"/>
      <c r="N333" s="83"/>
      <c r="O333" s="131"/>
      <c r="P333" s="255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4808</v>
      </c>
      <c r="AF333" t="s">
        <v>4809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3"/>
      <c r="B334" s="38" t="str">
        <f t="shared" si="49"/>
        <v/>
      </c>
      <c r="C334" s="43"/>
      <c r="D334" s="38" t="str">
        <f t="shared" si="50"/>
        <v/>
      </c>
      <c r="E334" s="74"/>
      <c r="F334" s="38" t="str">
        <f t="shared" si="51"/>
        <v/>
      </c>
      <c r="G334" s="38" t="str">
        <f t="shared" si="52"/>
        <v/>
      </c>
      <c r="H334" s="73"/>
      <c r="I334" s="73"/>
      <c r="J334" s="73"/>
      <c r="K334" s="83"/>
      <c r="L334" s="82"/>
      <c r="M334" s="82"/>
      <c r="N334" s="83"/>
      <c r="O334" s="131"/>
      <c r="P334" s="255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4810</v>
      </c>
      <c r="AF334" t="s">
        <v>4811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3"/>
      <c r="B335" s="38" t="str">
        <f t="shared" si="49"/>
        <v/>
      </c>
      <c r="C335" s="43"/>
      <c r="D335" s="38" t="str">
        <f t="shared" si="50"/>
        <v/>
      </c>
      <c r="E335" s="74"/>
      <c r="F335" s="38" t="str">
        <f t="shared" si="51"/>
        <v/>
      </c>
      <c r="G335" s="38" t="str">
        <f t="shared" si="52"/>
        <v/>
      </c>
      <c r="H335" s="73"/>
      <c r="I335" s="73"/>
      <c r="J335" s="73"/>
      <c r="K335" s="83"/>
      <c r="L335" s="82"/>
      <c r="M335" s="82"/>
      <c r="N335" s="83"/>
      <c r="O335" s="131"/>
      <c r="P335" s="255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4812</v>
      </c>
      <c r="AF335" t="s">
        <v>4813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3"/>
      <c r="B336" s="38" t="str">
        <f t="shared" si="49"/>
        <v/>
      </c>
      <c r="C336" s="43"/>
      <c r="D336" s="38" t="str">
        <f t="shared" si="50"/>
        <v/>
      </c>
      <c r="E336" s="74"/>
      <c r="F336" s="38" t="str">
        <f t="shared" si="51"/>
        <v/>
      </c>
      <c r="G336" s="38" t="str">
        <f t="shared" si="52"/>
        <v/>
      </c>
      <c r="H336" s="73"/>
      <c r="I336" s="73"/>
      <c r="J336" s="73"/>
      <c r="K336" s="83"/>
      <c r="L336" s="82"/>
      <c r="M336" s="82"/>
      <c r="N336" s="83"/>
      <c r="O336" s="131"/>
      <c r="P336" s="255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4814</v>
      </c>
      <c r="AF336" t="s">
        <v>4815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3"/>
      <c r="B337" s="38" t="str">
        <f t="shared" si="49"/>
        <v/>
      </c>
      <c r="C337" s="43"/>
      <c r="D337" s="38" t="str">
        <f t="shared" si="50"/>
        <v/>
      </c>
      <c r="E337" s="74"/>
      <c r="F337" s="38" t="str">
        <f t="shared" si="51"/>
        <v/>
      </c>
      <c r="G337" s="38" t="str">
        <f t="shared" si="52"/>
        <v/>
      </c>
      <c r="H337" s="73"/>
      <c r="I337" s="73"/>
      <c r="J337" s="73"/>
      <c r="K337" s="83"/>
      <c r="L337" s="82"/>
      <c r="M337" s="82"/>
      <c r="N337" s="83"/>
      <c r="O337" s="131"/>
      <c r="P337" s="255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4816</v>
      </c>
      <c r="AF337" t="s">
        <v>3129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3"/>
      <c r="B338" s="38" t="str">
        <f t="shared" si="49"/>
        <v/>
      </c>
      <c r="C338" s="43"/>
      <c r="D338" s="38" t="str">
        <f t="shared" si="50"/>
        <v/>
      </c>
      <c r="E338" s="74"/>
      <c r="F338" s="38" t="str">
        <f t="shared" si="51"/>
        <v/>
      </c>
      <c r="G338" s="38" t="str">
        <f t="shared" si="52"/>
        <v/>
      </c>
      <c r="H338" s="73"/>
      <c r="I338" s="73"/>
      <c r="J338" s="73"/>
      <c r="K338" s="83"/>
      <c r="L338" s="82"/>
      <c r="M338" s="82"/>
      <c r="N338" s="83"/>
      <c r="O338" s="131"/>
      <c r="P338" s="255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4817</v>
      </c>
      <c r="AF338" t="s">
        <v>4818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3"/>
      <c r="B339" s="38" t="str">
        <f t="shared" si="49"/>
        <v/>
      </c>
      <c r="C339" s="43"/>
      <c r="D339" s="38" t="str">
        <f t="shared" si="50"/>
        <v/>
      </c>
      <c r="E339" s="74"/>
      <c r="F339" s="38" t="str">
        <f t="shared" si="51"/>
        <v/>
      </c>
      <c r="G339" s="38" t="str">
        <f t="shared" si="52"/>
        <v/>
      </c>
      <c r="H339" s="73"/>
      <c r="I339" s="73"/>
      <c r="J339" s="73"/>
      <c r="K339" s="83"/>
      <c r="L339" s="82"/>
      <c r="M339" s="82"/>
      <c r="N339" s="83"/>
      <c r="O339" s="131"/>
      <c r="P339" s="255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4819</v>
      </c>
      <c r="AF339" t="s">
        <v>3125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3"/>
      <c r="B340" s="38" t="str">
        <f t="shared" si="49"/>
        <v/>
      </c>
      <c r="C340" s="43"/>
      <c r="D340" s="38" t="str">
        <f t="shared" si="50"/>
        <v/>
      </c>
      <c r="E340" s="74"/>
      <c r="F340" s="38" t="str">
        <f t="shared" si="51"/>
        <v/>
      </c>
      <c r="G340" s="38" t="str">
        <f t="shared" si="52"/>
        <v/>
      </c>
      <c r="H340" s="73"/>
      <c r="I340" s="73"/>
      <c r="J340" s="73"/>
      <c r="K340" s="83"/>
      <c r="L340" s="82"/>
      <c r="M340" s="82"/>
      <c r="N340" s="83"/>
      <c r="O340" s="131"/>
      <c r="P340" s="255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4820</v>
      </c>
      <c r="AF340" t="s">
        <v>4821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3"/>
      <c r="B341" s="38" t="str">
        <f t="shared" si="49"/>
        <v/>
      </c>
      <c r="C341" s="43"/>
      <c r="D341" s="38" t="str">
        <f t="shared" si="50"/>
        <v/>
      </c>
      <c r="E341" s="74"/>
      <c r="F341" s="38" t="str">
        <f t="shared" si="51"/>
        <v/>
      </c>
      <c r="G341" s="38" t="str">
        <f t="shared" si="52"/>
        <v/>
      </c>
      <c r="H341" s="73"/>
      <c r="I341" s="73"/>
      <c r="J341" s="73"/>
      <c r="K341" s="83"/>
      <c r="L341" s="82"/>
      <c r="M341" s="82"/>
      <c r="N341" s="83"/>
      <c r="O341" s="131"/>
      <c r="P341" s="255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4822</v>
      </c>
      <c r="AF341" t="s">
        <v>4823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3"/>
      <c r="B342" s="38" t="str">
        <f t="shared" si="49"/>
        <v/>
      </c>
      <c r="C342" s="43"/>
      <c r="D342" s="38" t="str">
        <f t="shared" si="50"/>
        <v/>
      </c>
      <c r="E342" s="74"/>
      <c r="F342" s="38" t="str">
        <f t="shared" si="51"/>
        <v/>
      </c>
      <c r="G342" s="38" t="str">
        <f t="shared" si="52"/>
        <v/>
      </c>
      <c r="H342" s="73"/>
      <c r="I342" s="73"/>
      <c r="J342" s="73"/>
      <c r="K342" s="83"/>
      <c r="L342" s="82"/>
      <c r="M342" s="82"/>
      <c r="N342" s="83"/>
      <c r="O342" s="131"/>
      <c r="P342" s="255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4824</v>
      </c>
      <c r="AF342" t="s">
        <v>4825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3"/>
      <c r="B343" s="38" t="str">
        <f t="shared" si="49"/>
        <v/>
      </c>
      <c r="C343" s="43"/>
      <c r="D343" s="38" t="str">
        <f t="shared" si="50"/>
        <v/>
      </c>
      <c r="E343" s="74"/>
      <c r="F343" s="38" t="str">
        <f t="shared" si="51"/>
        <v/>
      </c>
      <c r="G343" s="38" t="str">
        <f t="shared" si="52"/>
        <v/>
      </c>
      <c r="H343" s="73"/>
      <c r="I343" s="73"/>
      <c r="J343" s="73"/>
      <c r="K343" s="83"/>
      <c r="L343" s="82"/>
      <c r="M343" s="82"/>
      <c r="N343" s="83"/>
      <c r="O343" s="131"/>
      <c r="P343" s="255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4826</v>
      </c>
      <c r="AF343" t="s">
        <v>4827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3"/>
      <c r="B344" s="38" t="str">
        <f t="shared" si="49"/>
        <v/>
      </c>
      <c r="C344" s="43"/>
      <c r="D344" s="38" t="str">
        <f t="shared" si="50"/>
        <v/>
      </c>
      <c r="E344" s="74"/>
      <c r="F344" s="38" t="str">
        <f t="shared" si="51"/>
        <v/>
      </c>
      <c r="G344" s="38" t="str">
        <f t="shared" si="52"/>
        <v/>
      </c>
      <c r="H344" s="73"/>
      <c r="I344" s="73"/>
      <c r="J344" s="73"/>
      <c r="K344" s="83"/>
      <c r="L344" s="82"/>
      <c r="M344" s="82"/>
      <c r="N344" s="83"/>
      <c r="O344" s="131"/>
      <c r="P344" s="255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4828</v>
      </c>
      <c r="AF344" t="s">
        <v>4829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3"/>
      <c r="B345" s="38" t="str">
        <f t="shared" si="49"/>
        <v/>
      </c>
      <c r="C345" s="43"/>
      <c r="D345" s="38" t="str">
        <f t="shared" si="50"/>
        <v/>
      </c>
      <c r="E345" s="74"/>
      <c r="F345" s="38" t="str">
        <f t="shared" si="51"/>
        <v/>
      </c>
      <c r="G345" s="38" t="str">
        <f t="shared" si="52"/>
        <v/>
      </c>
      <c r="H345" s="73"/>
      <c r="I345" s="73"/>
      <c r="J345" s="73"/>
      <c r="K345" s="83"/>
      <c r="L345" s="82"/>
      <c r="M345" s="82"/>
      <c r="N345" s="83"/>
      <c r="O345" s="131"/>
      <c r="P345" s="255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4830</v>
      </c>
      <c r="AF345" t="s">
        <v>4831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3"/>
      <c r="B346" s="38" t="str">
        <f t="shared" si="49"/>
        <v/>
      </c>
      <c r="C346" s="43"/>
      <c r="D346" s="38" t="str">
        <f t="shared" si="50"/>
        <v/>
      </c>
      <c r="E346" s="74"/>
      <c r="F346" s="38" t="str">
        <f t="shared" si="51"/>
        <v/>
      </c>
      <c r="G346" s="38" t="str">
        <f t="shared" si="52"/>
        <v/>
      </c>
      <c r="H346" s="73"/>
      <c r="I346" s="73"/>
      <c r="J346" s="73"/>
      <c r="K346" s="83"/>
      <c r="L346" s="82"/>
      <c r="M346" s="82"/>
      <c r="N346" s="83"/>
      <c r="O346" s="131"/>
      <c r="P346" s="255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4832</v>
      </c>
      <c r="AF346" t="s">
        <v>4833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3"/>
      <c r="B347" s="38" t="str">
        <f t="shared" si="49"/>
        <v/>
      </c>
      <c r="C347" s="43"/>
      <c r="D347" s="38" t="str">
        <f t="shared" si="50"/>
        <v/>
      </c>
      <c r="E347" s="74"/>
      <c r="F347" s="38" t="str">
        <f t="shared" si="51"/>
        <v/>
      </c>
      <c r="G347" s="38" t="str">
        <f t="shared" si="52"/>
        <v/>
      </c>
      <c r="H347" s="73"/>
      <c r="I347" s="73"/>
      <c r="J347" s="73"/>
      <c r="K347" s="83"/>
      <c r="L347" s="82"/>
      <c r="M347" s="82"/>
      <c r="N347" s="83"/>
      <c r="O347" s="131"/>
      <c r="P347" s="255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4834</v>
      </c>
      <c r="AF347" t="s">
        <v>4835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3"/>
      <c r="B348" s="38" t="str">
        <f t="shared" si="49"/>
        <v/>
      </c>
      <c r="C348" s="43"/>
      <c r="D348" s="38" t="str">
        <f t="shared" si="50"/>
        <v/>
      </c>
      <c r="E348" s="74"/>
      <c r="F348" s="38" t="str">
        <f t="shared" si="51"/>
        <v/>
      </c>
      <c r="G348" s="38" t="str">
        <f t="shared" si="52"/>
        <v/>
      </c>
      <c r="H348" s="73"/>
      <c r="I348" s="73"/>
      <c r="J348" s="73"/>
      <c r="K348" s="83"/>
      <c r="L348" s="82"/>
      <c r="M348" s="82"/>
      <c r="N348" s="83"/>
      <c r="O348" s="131"/>
      <c r="P348" s="255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4836</v>
      </c>
      <c r="AF348" t="s">
        <v>4837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3"/>
      <c r="B349" s="38" t="str">
        <f t="shared" si="49"/>
        <v/>
      </c>
      <c r="C349" s="43"/>
      <c r="D349" s="38" t="str">
        <f t="shared" si="50"/>
        <v/>
      </c>
      <c r="E349" s="74"/>
      <c r="F349" s="38" t="str">
        <f t="shared" si="51"/>
        <v/>
      </c>
      <c r="G349" s="38" t="str">
        <f t="shared" si="52"/>
        <v/>
      </c>
      <c r="H349" s="73"/>
      <c r="I349" s="73"/>
      <c r="J349" s="73"/>
      <c r="K349" s="83"/>
      <c r="L349" s="82"/>
      <c r="M349" s="82"/>
      <c r="N349" s="83"/>
      <c r="O349" s="131"/>
      <c r="P349" s="255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4838</v>
      </c>
      <c r="AF349" t="s">
        <v>4839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3"/>
      <c r="B350" s="38" t="str">
        <f t="shared" si="49"/>
        <v/>
      </c>
      <c r="C350" s="43"/>
      <c r="D350" s="38" t="str">
        <f t="shared" si="50"/>
        <v/>
      </c>
      <c r="E350" s="74"/>
      <c r="F350" s="38" t="str">
        <f t="shared" si="51"/>
        <v/>
      </c>
      <c r="G350" s="38" t="str">
        <f t="shared" si="52"/>
        <v/>
      </c>
      <c r="H350" s="73"/>
      <c r="I350" s="73"/>
      <c r="J350" s="73"/>
      <c r="K350" s="83"/>
      <c r="L350" s="82"/>
      <c r="M350" s="82"/>
      <c r="N350" s="83"/>
      <c r="O350" s="131"/>
      <c r="P350" s="255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4840</v>
      </c>
      <c r="AF350" t="s">
        <v>4841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3"/>
      <c r="B351" s="38" t="str">
        <f t="shared" si="49"/>
        <v/>
      </c>
      <c r="C351" s="43"/>
      <c r="D351" s="38" t="str">
        <f t="shared" si="50"/>
        <v/>
      </c>
      <c r="E351" s="74"/>
      <c r="F351" s="38" t="str">
        <f t="shared" si="51"/>
        <v/>
      </c>
      <c r="G351" s="38" t="str">
        <f t="shared" si="52"/>
        <v/>
      </c>
      <c r="H351" s="73"/>
      <c r="I351" s="73"/>
      <c r="J351" s="73"/>
      <c r="K351" s="83"/>
      <c r="L351" s="82"/>
      <c r="M351" s="82"/>
      <c r="N351" s="83"/>
      <c r="O351" s="131"/>
      <c r="P351" s="255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4842</v>
      </c>
      <c r="AF351" t="s">
        <v>4843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3"/>
      <c r="B352" s="38" t="str">
        <f t="shared" si="49"/>
        <v/>
      </c>
      <c r="C352" s="43"/>
      <c r="D352" s="38" t="str">
        <f t="shared" si="50"/>
        <v/>
      </c>
      <c r="E352" s="74"/>
      <c r="F352" s="38" t="str">
        <f t="shared" si="51"/>
        <v/>
      </c>
      <c r="G352" s="38" t="str">
        <f t="shared" si="52"/>
        <v/>
      </c>
      <c r="H352" s="73"/>
      <c r="I352" s="73"/>
      <c r="J352" s="73"/>
      <c r="K352" s="83"/>
      <c r="L352" s="82"/>
      <c r="M352" s="82"/>
      <c r="N352" s="83"/>
      <c r="O352" s="131"/>
      <c r="P352" s="255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4844</v>
      </c>
      <c r="AF352" t="s">
        <v>4845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3"/>
      <c r="B353" s="38" t="str">
        <f t="shared" si="49"/>
        <v/>
      </c>
      <c r="C353" s="43"/>
      <c r="D353" s="38" t="str">
        <f t="shared" si="50"/>
        <v/>
      </c>
      <c r="E353" s="74"/>
      <c r="F353" s="38" t="str">
        <f t="shared" si="51"/>
        <v/>
      </c>
      <c r="G353" s="38" t="str">
        <f t="shared" si="52"/>
        <v/>
      </c>
      <c r="H353" s="73"/>
      <c r="I353" s="73"/>
      <c r="J353" s="73"/>
      <c r="K353" s="83"/>
      <c r="L353" s="82"/>
      <c r="M353" s="82"/>
      <c r="N353" s="83"/>
      <c r="O353" s="131"/>
      <c r="P353" s="255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4846</v>
      </c>
      <c r="AF353" t="s">
        <v>4847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3"/>
      <c r="B354" s="38" t="str">
        <f t="shared" si="49"/>
        <v/>
      </c>
      <c r="C354" s="43"/>
      <c r="D354" s="38" t="str">
        <f t="shared" si="50"/>
        <v/>
      </c>
      <c r="E354" s="74"/>
      <c r="F354" s="38" t="str">
        <f t="shared" si="51"/>
        <v/>
      </c>
      <c r="G354" s="38" t="str">
        <f t="shared" si="52"/>
        <v/>
      </c>
      <c r="H354" s="73"/>
      <c r="I354" s="73"/>
      <c r="J354" s="73"/>
      <c r="K354" s="83"/>
      <c r="L354" s="82"/>
      <c r="M354" s="82"/>
      <c r="N354" s="83"/>
      <c r="O354" s="131"/>
      <c r="P354" s="255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4848</v>
      </c>
      <c r="AF354" t="s">
        <v>4849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3"/>
      <c r="B355" s="38" t="str">
        <f t="shared" si="49"/>
        <v/>
      </c>
      <c r="C355" s="43"/>
      <c r="D355" s="38" t="str">
        <f t="shared" si="50"/>
        <v/>
      </c>
      <c r="E355" s="74"/>
      <c r="F355" s="38" t="str">
        <f t="shared" si="51"/>
        <v/>
      </c>
      <c r="G355" s="38" t="str">
        <f t="shared" si="52"/>
        <v/>
      </c>
      <c r="H355" s="73"/>
      <c r="I355" s="73"/>
      <c r="J355" s="73"/>
      <c r="K355" s="83"/>
      <c r="L355" s="82"/>
      <c r="M355" s="82"/>
      <c r="N355" s="83"/>
      <c r="O355" s="131"/>
      <c r="P355" s="255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4850</v>
      </c>
      <c r="AF355" t="s">
        <v>4851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3"/>
      <c r="B356" s="38" t="str">
        <f t="shared" si="49"/>
        <v/>
      </c>
      <c r="C356" s="43"/>
      <c r="D356" s="38" t="str">
        <f t="shared" si="50"/>
        <v/>
      </c>
      <c r="E356" s="74"/>
      <c r="F356" s="38" t="str">
        <f t="shared" si="51"/>
        <v/>
      </c>
      <c r="G356" s="38" t="str">
        <f t="shared" si="52"/>
        <v/>
      </c>
      <c r="H356" s="73"/>
      <c r="I356" s="73"/>
      <c r="J356" s="73"/>
      <c r="K356" s="83"/>
      <c r="L356" s="82"/>
      <c r="M356" s="82"/>
      <c r="N356" s="83"/>
      <c r="O356" s="131"/>
      <c r="P356" s="255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4852</v>
      </c>
      <c r="AF356" t="s">
        <v>4853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3"/>
      <c r="B357" s="38" t="str">
        <f t="shared" si="49"/>
        <v/>
      </c>
      <c r="C357" s="43"/>
      <c r="D357" s="38" t="str">
        <f t="shared" si="50"/>
        <v/>
      </c>
      <c r="E357" s="74"/>
      <c r="F357" s="38" t="str">
        <f t="shared" si="51"/>
        <v/>
      </c>
      <c r="G357" s="38" t="str">
        <f t="shared" si="52"/>
        <v/>
      </c>
      <c r="H357" s="73"/>
      <c r="I357" s="73"/>
      <c r="J357" s="73"/>
      <c r="K357" s="83"/>
      <c r="L357" s="82"/>
      <c r="M357" s="82"/>
      <c r="N357" s="83"/>
      <c r="O357" s="131"/>
      <c r="P357" s="255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4854</v>
      </c>
      <c r="AF357" t="s">
        <v>4855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3"/>
      <c r="B358" s="38" t="str">
        <f t="shared" si="49"/>
        <v/>
      </c>
      <c r="C358" s="43"/>
      <c r="D358" s="38" t="str">
        <f t="shared" si="50"/>
        <v/>
      </c>
      <c r="E358" s="74"/>
      <c r="F358" s="38" t="str">
        <f t="shared" si="51"/>
        <v/>
      </c>
      <c r="G358" s="38" t="str">
        <f t="shared" si="52"/>
        <v/>
      </c>
      <c r="H358" s="73"/>
      <c r="I358" s="73"/>
      <c r="J358" s="73"/>
      <c r="K358" s="83"/>
      <c r="L358" s="82"/>
      <c r="M358" s="82"/>
      <c r="N358" s="83"/>
      <c r="O358" s="131"/>
      <c r="P358" s="255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3"/>
      <c r="B359" s="38" t="str">
        <f t="shared" si="49"/>
        <v/>
      </c>
      <c r="C359" s="43"/>
      <c r="D359" s="38" t="str">
        <f t="shared" si="50"/>
        <v/>
      </c>
      <c r="E359" s="74"/>
      <c r="F359" s="38" t="str">
        <f t="shared" si="51"/>
        <v/>
      </c>
      <c r="G359" s="38" t="str">
        <f t="shared" si="52"/>
        <v/>
      </c>
      <c r="H359" s="73"/>
      <c r="I359" s="73"/>
      <c r="J359" s="73"/>
      <c r="K359" s="83"/>
      <c r="L359" s="82"/>
      <c r="M359" s="82"/>
      <c r="N359" s="83"/>
      <c r="O359" s="131"/>
      <c r="P359" s="255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3"/>
      <c r="B360" s="38" t="str">
        <f t="shared" si="49"/>
        <v/>
      </c>
      <c r="C360" s="43"/>
      <c r="D360" s="38" t="str">
        <f t="shared" si="50"/>
        <v/>
      </c>
      <c r="E360" s="74"/>
      <c r="F360" s="38" t="str">
        <f t="shared" si="51"/>
        <v/>
      </c>
      <c r="G360" s="38" t="str">
        <f t="shared" si="52"/>
        <v/>
      </c>
      <c r="H360" s="73"/>
      <c r="I360" s="73"/>
      <c r="J360" s="73"/>
      <c r="K360" s="83"/>
      <c r="L360" s="82"/>
      <c r="M360" s="82"/>
      <c r="N360" s="83"/>
      <c r="O360" s="131"/>
      <c r="P360" s="255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3"/>
      <c r="B361" s="38" t="str">
        <f t="shared" si="49"/>
        <v/>
      </c>
      <c r="C361" s="43"/>
      <c r="D361" s="38" t="str">
        <f t="shared" si="50"/>
        <v/>
      </c>
      <c r="E361" s="74"/>
      <c r="F361" s="38" t="str">
        <f t="shared" si="51"/>
        <v/>
      </c>
      <c r="G361" s="38" t="str">
        <f t="shared" si="52"/>
        <v/>
      </c>
      <c r="H361" s="73"/>
      <c r="I361" s="73"/>
      <c r="J361" s="73"/>
      <c r="K361" s="83"/>
      <c r="L361" s="82"/>
      <c r="M361" s="82"/>
      <c r="N361" s="83"/>
      <c r="O361" s="131"/>
      <c r="P361" s="255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3"/>
      <c r="B362" s="38" t="str">
        <f t="shared" si="49"/>
        <v/>
      </c>
      <c r="C362" s="43"/>
      <c r="D362" s="38" t="str">
        <f t="shared" si="50"/>
        <v/>
      </c>
      <c r="E362" s="74"/>
      <c r="F362" s="38" t="str">
        <f t="shared" si="51"/>
        <v/>
      </c>
      <c r="G362" s="38" t="str">
        <f t="shared" si="52"/>
        <v/>
      </c>
      <c r="H362" s="73"/>
      <c r="I362" s="73"/>
      <c r="J362" s="73"/>
      <c r="K362" s="83"/>
      <c r="L362" s="82"/>
      <c r="M362" s="82"/>
      <c r="N362" s="83"/>
      <c r="O362" s="131"/>
      <c r="P362" s="255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4856</v>
      </c>
      <c r="AF362" t="s">
        <v>4857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3"/>
      <c r="B363" s="38" t="str">
        <f t="shared" si="49"/>
        <v/>
      </c>
      <c r="C363" s="43"/>
      <c r="D363" s="38" t="str">
        <f t="shared" si="50"/>
        <v/>
      </c>
      <c r="E363" s="74"/>
      <c r="F363" s="38" t="str">
        <f t="shared" si="51"/>
        <v/>
      </c>
      <c r="G363" s="38" t="str">
        <f t="shared" si="52"/>
        <v/>
      </c>
      <c r="H363" s="73"/>
      <c r="I363" s="73"/>
      <c r="J363" s="73"/>
      <c r="K363" s="83"/>
      <c r="L363" s="82"/>
      <c r="M363" s="82"/>
      <c r="N363" s="83"/>
      <c r="O363" s="131"/>
      <c r="P363" s="255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4858</v>
      </c>
      <c r="AF363" t="s">
        <v>4859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3"/>
      <c r="B364" s="38" t="str">
        <f t="shared" si="49"/>
        <v/>
      </c>
      <c r="C364" s="43"/>
      <c r="D364" s="38" t="str">
        <f t="shared" si="50"/>
        <v/>
      </c>
      <c r="E364" s="74"/>
      <c r="F364" s="38" t="str">
        <f t="shared" si="51"/>
        <v/>
      </c>
      <c r="G364" s="38" t="str">
        <f t="shared" si="52"/>
        <v/>
      </c>
      <c r="H364" s="73"/>
      <c r="I364" s="73"/>
      <c r="J364" s="73"/>
      <c r="K364" s="83"/>
      <c r="L364" s="82"/>
      <c r="M364" s="82"/>
      <c r="N364" s="83"/>
      <c r="O364" s="131"/>
      <c r="P364" s="255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3"/>
      <c r="B365" s="38" t="str">
        <f t="shared" si="49"/>
        <v/>
      </c>
      <c r="C365" s="43"/>
      <c r="D365" s="38" t="str">
        <f t="shared" si="50"/>
        <v/>
      </c>
      <c r="E365" s="74"/>
      <c r="F365" s="38" t="str">
        <f t="shared" si="51"/>
        <v/>
      </c>
      <c r="G365" s="38" t="str">
        <f t="shared" si="52"/>
        <v/>
      </c>
      <c r="H365" s="73"/>
      <c r="I365" s="73"/>
      <c r="J365" s="73"/>
      <c r="K365" s="83"/>
      <c r="L365" s="82"/>
      <c r="M365" s="82"/>
      <c r="N365" s="83"/>
      <c r="O365" s="131"/>
      <c r="P365" s="255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3"/>
      <c r="B366" s="38" t="str">
        <f t="shared" si="49"/>
        <v/>
      </c>
      <c r="C366" s="43"/>
      <c r="D366" s="38" t="str">
        <f t="shared" si="50"/>
        <v/>
      </c>
      <c r="E366" s="74"/>
      <c r="F366" s="38" t="str">
        <f t="shared" si="51"/>
        <v/>
      </c>
      <c r="G366" s="38" t="str">
        <f t="shared" si="52"/>
        <v/>
      </c>
      <c r="H366" s="73"/>
      <c r="I366" s="73"/>
      <c r="J366" s="73"/>
      <c r="K366" s="83"/>
      <c r="L366" s="82"/>
      <c r="M366" s="82"/>
      <c r="N366" s="83"/>
      <c r="O366" s="131"/>
      <c r="P366" s="255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4860</v>
      </c>
      <c r="AF366" t="s">
        <v>4861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3"/>
      <c r="B367" s="38" t="str">
        <f t="shared" si="49"/>
        <v/>
      </c>
      <c r="C367" s="43"/>
      <c r="D367" s="38" t="str">
        <f t="shared" si="50"/>
        <v/>
      </c>
      <c r="E367" s="74"/>
      <c r="F367" s="38" t="str">
        <f t="shared" si="51"/>
        <v/>
      </c>
      <c r="G367" s="38" t="str">
        <f t="shared" si="52"/>
        <v/>
      </c>
      <c r="H367" s="73"/>
      <c r="I367" s="73"/>
      <c r="J367" s="73"/>
      <c r="K367" s="83"/>
      <c r="L367" s="82"/>
      <c r="M367" s="82"/>
      <c r="N367" s="83"/>
      <c r="O367" s="131"/>
      <c r="P367" s="255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3"/>
      <c r="B368" s="38" t="str">
        <f t="shared" si="49"/>
        <v/>
      </c>
      <c r="C368" s="43"/>
      <c r="D368" s="38" t="str">
        <f t="shared" si="50"/>
        <v/>
      </c>
      <c r="E368" s="74"/>
      <c r="F368" s="38" t="str">
        <f t="shared" si="51"/>
        <v/>
      </c>
      <c r="G368" s="38" t="str">
        <f t="shared" si="52"/>
        <v/>
      </c>
      <c r="H368" s="73"/>
      <c r="I368" s="73"/>
      <c r="J368" s="73"/>
      <c r="K368" s="83"/>
      <c r="L368" s="82"/>
      <c r="M368" s="82"/>
      <c r="N368" s="83"/>
      <c r="O368" s="131"/>
      <c r="P368" s="255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3"/>
      <c r="B369" s="38" t="str">
        <f t="shared" si="49"/>
        <v/>
      </c>
      <c r="C369" s="43"/>
      <c r="D369" s="38" t="str">
        <f t="shared" si="50"/>
        <v/>
      </c>
      <c r="E369" s="74"/>
      <c r="F369" s="38" t="str">
        <f t="shared" si="51"/>
        <v/>
      </c>
      <c r="G369" s="38" t="str">
        <f t="shared" si="52"/>
        <v/>
      </c>
      <c r="H369" s="73"/>
      <c r="I369" s="73"/>
      <c r="J369" s="73"/>
      <c r="K369" s="83"/>
      <c r="L369" s="82"/>
      <c r="M369" s="82"/>
      <c r="N369" s="83"/>
      <c r="O369" s="131"/>
      <c r="P369" s="255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3"/>
      <c r="B370" s="38" t="str">
        <f t="shared" si="49"/>
        <v/>
      </c>
      <c r="C370" s="43"/>
      <c r="D370" s="38" t="str">
        <f t="shared" si="50"/>
        <v/>
      </c>
      <c r="E370" s="74"/>
      <c r="F370" s="38" t="str">
        <f t="shared" si="51"/>
        <v/>
      </c>
      <c r="G370" s="38" t="str">
        <f t="shared" si="52"/>
        <v/>
      </c>
      <c r="H370" s="73"/>
      <c r="I370" s="73"/>
      <c r="J370" s="73"/>
      <c r="K370" s="83"/>
      <c r="L370" s="82"/>
      <c r="M370" s="82"/>
      <c r="N370" s="83"/>
      <c r="O370" s="131"/>
      <c r="P370" s="255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3"/>
      <c r="B371" s="38" t="str">
        <f t="shared" si="49"/>
        <v/>
      </c>
      <c r="C371" s="43"/>
      <c r="D371" s="38" t="str">
        <f t="shared" si="50"/>
        <v/>
      </c>
      <c r="E371" s="74"/>
      <c r="F371" s="38" t="str">
        <f t="shared" si="51"/>
        <v/>
      </c>
      <c r="G371" s="38" t="str">
        <f t="shared" si="52"/>
        <v/>
      </c>
      <c r="H371" s="73"/>
      <c r="I371" s="73"/>
      <c r="J371" s="73"/>
      <c r="K371" s="83"/>
      <c r="L371" s="82"/>
      <c r="M371" s="82"/>
      <c r="N371" s="83"/>
      <c r="O371" s="131"/>
      <c r="P371" s="255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4862</v>
      </c>
      <c r="AF371" t="s">
        <v>4863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3"/>
      <c r="B372" s="38" t="str">
        <f t="shared" si="49"/>
        <v/>
      </c>
      <c r="C372" s="43"/>
      <c r="D372" s="38" t="str">
        <f t="shared" si="50"/>
        <v/>
      </c>
      <c r="E372" s="74"/>
      <c r="F372" s="38" t="str">
        <f t="shared" si="51"/>
        <v/>
      </c>
      <c r="G372" s="38" t="str">
        <f t="shared" si="52"/>
        <v/>
      </c>
      <c r="H372" s="73"/>
      <c r="I372" s="73"/>
      <c r="J372" s="73"/>
      <c r="K372" s="83"/>
      <c r="L372" s="82"/>
      <c r="M372" s="82"/>
      <c r="N372" s="83"/>
      <c r="O372" s="131"/>
      <c r="P372" s="255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4864</v>
      </c>
      <c r="AF372" t="s">
        <v>4865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3"/>
      <c r="B373" s="38" t="str">
        <f t="shared" si="49"/>
        <v/>
      </c>
      <c r="C373" s="43"/>
      <c r="D373" s="38" t="str">
        <f t="shared" si="50"/>
        <v/>
      </c>
      <c r="E373" s="74"/>
      <c r="F373" s="38" t="str">
        <f t="shared" si="51"/>
        <v/>
      </c>
      <c r="G373" s="38" t="str">
        <f t="shared" si="52"/>
        <v/>
      </c>
      <c r="H373" s="73"/>
      <c r="I373" s="73"/>
      <c r="J373" s="73"/>
      <c r="K373" s="83"/>
      <c r="L373" s="82"/>
      <c r="M373" s="82"/>
      <c r="N373" s="83"/>
      <c r="O373" s="131"/>
      <c r="P373" s="255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4866</v>
      </c>
      <c r="AF373" t="s">
        <v>4867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3"/>
      <c r="B374" s="38" t="str">
        <f t="shared" si="49"/>
        <v/>
      </c>
      <c r="C374" s="43"/>
      <c r="D374" s="38" t="str">
        <f t="shared" si="50"/>
        <v/>
      </c>
      <c r="E374" s="74"/>
      <c r="F374" s="38" t="str">
        <f t="shared" si="51"/>
        <v/>
      </c>
      <c r="G374" s="38" t="str">
        <f t="shared" si="52"/>
        <v/>
      </c>
      <c r="H374" s="73"/>
      <c r="I374" s="73"/>
      <c r="J374" s="73"/>
      <c r="K374" s="83"/>
      <c r="L374" s="82"/>
      <c r="M374" s="82"/>
      <c r="N374" s="83"/>
      <c r="O374" s="131"/>
      <c r="P374" s="255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4868</v>
      </c>
      <c r="AF374" t="s">
        <v>4869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3"/>
      <c r="B375" s="38" t="str">
        <f t="shared" si="49"/>
        <v/>
      </c>
      <c r="C375" s="43"/>
      <c r="D375" s="38" t="str">
        <f t="shared" si="50"/>
        <v/>
      </c>
      <c r="E375" s="74"/>
      <c r="F375" s="38" t="str">
        <f t="shared" si="51"/>
        <v/>
      </c>
      <c r="G375" s="38" t="str">
        <f t="shared" si="52"/>
        <v/>
      </c>
      <c r="H375" s="73"/>
      <c r="I375" s="73"/>
      <c r="J375" s="73"/>
      <c r="K375" s="83"/>
      <c r="L375" s="82"/>
      <c r="M375" s="82"/>
      <c r="N375" s="83"/>
      <c r="O375" s="131"/>
      <c r="P375" s="255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4870</v>
      </c>
      <c r="AF375" t="s">
        <v>4871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3"/>
      <c r="B376" s="38" t="str">
        <f t="shared" si="49"/>
        <v/>
      </c>
      <c r="C376" s="43"/>
      <c r="D376" s="38" t="str">
        <f t="shared" si="50"/>
        <v/>
      </c>
      <c r="E376" s="74"/>
      <c r="F376" s="38" t="str">
        <f t="shared" si="51"/>
        <v/>
      </c>
      <c r="G376" s="38" t="str">
        <f t="shared" si="52"/>
        <v/>
      </c>
      <c r="H376" s="73"/>
      <c r="I376" s="73"/>
      <c r="J376" s="73"/>
      <c r="K376" s="83"/>
      <c r="L376" s="82"/>
      <c r="M376" s="82"/>
      <c r="N376" s="83"/>
      <c r="O376" s="131"/>
      <c r="P376" s="255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4872</v>
      </c>
      <c r="AF376" t="s">
        <v>4873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3"/>
      <c r="B377" s="38" t="str">
        <f t="shared" si="49"/>
        <v/>
      </c>
      <c r="C377" s="43"/>
      <c r="D377" s="38" t="str">
        <f t="shared" si="50"/>
        <v/>
      </c>
      <c r="E377" s="74"/>
      <c r="F377" s="38" t="str">
        <f t="shared" si="51"/>
        <v/>
      </c>
      <c r="G377" s="38" t="str">
        <f t="shared" si="52"/>
        <v/>
      </c>
      <c r="H377" s="73"/>
      <c r="I377" s="73"/>
      <c r="J377" s="73"/>
      <c r="K377" s="83"/>
      <c r="L377" s="82"/>
      <c r="M377" s="82"/>
      <c r="N377" s="83"/>
      <c r="O377" s="131"/>
      <c r="P377" s="255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4874</v>
      </c>
      <c r="AF377" t="s">
        <v>4875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3"/>
      <c r="B378" s="38" t="str">
        <f t="shared" si="49"/>
        <v/>
      </c>
      <c r="C378" s="43"/>
      <c r="D378" s="38" t="str">
        <f t="shared" si="50"/>
        <v/>
      </c>
      <c r="E378" s="74"/>
      <c r="F378" s="38" t="str">
        <f t="shared" si="51"/>
        <v/>
      </c>
      <c r="G378" s="38" t="str">
        <f t="shared" si="52"/>
        <v/>
      </c>
      <c r="H378" s="73"/>
      <c r="I378" s="73"/>
      <c r="J378" s="73"/>
      <c r="K378" s="83"/>
      <c r="L378" s="82"/>
      <c r="M378" s="82"/>
      <c r="N378" s="83"/>
      <c r="O378" s="131"/>
      <c r="P378" s="255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4876</v>
      </c>
      <c r="AF378" t="s">
        <v>4877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3"/>
      <c r="B379" s="38" t="str">
        <f t="shared" si="49"/>
        <v/>
      </c>
      <c r="C379" s="43"/>
      <c r="D379" s="38" t="str">
        <f t="shared" si="50"/>
        <v/>
      </c>
      <c r="E379" s="74"/>
      <c r="F379" s="38" t="str">
        <f t="shared" si="51"/>
        <v/>
      </c>
      <c r="G379" s="38" t="str">
        <f t="shared" si="52"/>
        <v/>
      </c>
      <c r="H379" s="73"/>
      <c r="I379" s="73"/>
      <c r="J379" s="73"/>
      <c r="K379" s="83"/>
      <c r="L379" s="82"/>
      <c r="M379" s="82"/>
      <c r="N379" s="83"/>
      <c r="O379" s="131"/>
      <c r="P379" s="255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3"/>
      <c r="B380" s="38" t="str">
        <f t="shared" si="49"/>
        <v/>
      </c>
      <c r="C380" s="43"/>
      <c r="D380" s="38" t="str">
        <f t="shared" si="50"/>
        <v/>
      </c>
      <c r="E380" s="74"/>
      <c r="F380" s="38" t="str">
        <f t="shared" si="51"/>
        <v/>
      </c>
      <c r="G380" s="38" t="str">
        <f t="shared" si="52"/>
        <v/>
      </c>
      <c r="H380" s="73"/>
      <c r="I380" s="73"/>
      <c r="J380" s="73"/>
      <c r="K380" s="83"/>
      <c r="L380" s="82"/>
      <c r="M380" s="82"/>
      <c r="N380" s="83"/>
      <c r="O380" s="131"/>
      <c r="P380" s="255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3"/>
      <c r="B381" s="38" t="str">
        <f t="shared" si="49"/>
        <v/>
      </c>
      <c r="C381" s="43"/>
      <c r="D381" s="38" t="str">
        <f t="shared" si="50"/>
        <v/>
      </c>
      <c r="E381" s="74"/>
      <c r="F381" s="38" t="str">
        <f t="shared" si="51"/>
        <v/>
      </c>
      <c r="G381" s="38" t="str">
        <f t="shared" si="52"/>
        <v/>
      </c>
      <c r="H381" s="73"/>
      <c r="I381" s="73"/>
      <c r="J381" s="73"/>
      <c r="K381" s="83"/>
      <c r="L381" s="82"/>
      <c r="M381" s="82"/>
      <c r="N381" s="83"/>
      <c r="O381" s="131"/>
      <c r="P381" s="255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3136</v>
      </c>
      <c r="AF381" t="s">
        <v>3137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3"/>
      <c r="B382" s="38" t="str">
        <f t="shared" si="49"/>
        <v/>
      </c>
      <c r="C382" s="43"/>
      <c r="D382" s="38" t="str">
        <f t="shared" si="50"/>
        <v/>
      </c>
      <c r="E382" s="74"/>
      <c r="F382" s="38" t="str">
        <f t="shared" si="51"/>
        <v/>
      </c>
      <c r="G382" s="38" t="str">
        <f t="shared" si="52"/>
        <v/>
      </c>
      <c r="H382" s="73"/>
      <c r="I382" s="73"/>
      <c r="J382" s="73"/>
      <c r="K382" s="83"/>
      <c r="L382" s="82"/>
      <c r="M382" s="82"/>
      <c r="N382" s="83"/>
      <c r="O382" s="131"/>
      <c r="P382" s="255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3138</v>
      </c>
      <c r="AF382" t="s">
        <v>3139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3"/>
      <c r="B383" s="38" t="str">
        <f t="shared" si="49"/>
        <v/>
      </c>
      <c r="C383" s="43"/>
      <c r="D383" s="38" t="str">
        <f t="shared" si="50"/>
        <v/>
      </c>
      <c r="E383" s="74"/>
      <c r="F383" s="38" t="str">
        <f t="shared" si="51"/>
        <v/>
      </c>
      <c r="G383" s="38" t="str">
        <f t="shared" si="52"/>
        <v/>
      </c>
      <c r="H383" s="73"/>
      <c r="I383" s="73"/>
      <c r="J383" s="73"/>
      <c r="K383" s="83"/>
      <c r="L383" s="82"/>
      <c r="M383" s="82"/>
      <c r="N383" s="83"/>
      <c r="O383" s="131"/>
      <c r="P383" s="255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3140</v>
      </c>
      <c r="AF383" t="s">
        <v>3141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3"/>
      <c r="B384" s="38" t="str">
        <f t="shared" si="49"/>
        <v/>
      </c>
      <c r="C384" s="43"/>
      <c r="D384" s="38" t="str">
        <f t="shared" si="50"/>
        <v/>
      </c>
      <c r="E384" s="74"/>
      <c r="F384" s="38" t="str">
        <f t="shared" si="51"/>
        <v/>
      </c>
      <c r="G384" s="38" t="str">
        <f t="shared" si="52"/>
        <v/>
      </c>
      <c r="H384" s="73"/>
      <c r="I384" s="73"/>
      <c r="J384" s="73"/>
      <c r="K384" s="83"/>
      <c r="L384" s="82"/>
      <c r="M384" s="82"/>
      <c r="N384" s="83"/>
      <c r="O384" s="131"/>
      <c r="P384" s="255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3142</v>
      </c>
      <c r="AF384" t="s">
        <v>3143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3"/>
      <c r="B385" s="38" t="str">
        <f t="shared" si="49"/>
        <v/>
      </c>
      <c r="C385" s="43"/>
      <c r="D385" s="38" t="str">
        <f t="shared" si="50"/>
        <v/>
      </c>
      <c r="E385" s="74"/>
      <c r="F385" s="38" t="str">
        <f t="shared" si="51"/>
        <v/>
      </c>
      <c r="G385" s="38" t="str">
        <f t="shared" si="52"/>
        <v/>
      </c>
      <c r="H385" s="73"/>
      <c r="I385" s="73"/>
      <c r="J385" s="73"/>
      <c r="K385" s="83"/>
      <c r="L385" s="82"/>
      <c r="M385" s="82"/>
      <c r="N385" s="83"/>
      <c r="O385" s="131"/>
      <c r="P385" s="255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3144</v>
      </c>
      <c r="AF385" t="s">
        <v>3145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3"/>
      <c r="B386" s="38" t="str">
        <f t="shared" si="49"/>
        <v/>
      </c>
      <c r="C386" s="43"/>
      <c r="D386" s="38" t="str">
        <f t="shared" si="50"/>
        <v/>
      </c>
      <c r="E386" s="74"/>
      <c r="F386" s="38" t="str">
        <f t="shared" si="51"/>
        <v/>
      </c>
      <c r="G386" s="38" t="str">
        <f t="shared" si="52"/>
        <v/>
      </c>
      <c r="H386" s="73"/>
      <c r="I386" s="73"/>
      <c r="J386" s="73"/>
      <c r="K386" s="83"/>
      <c r="L386" s="82"/>
      <c r="M386" s="82"/>
      <c r="N386" s="83"/>
      <c r="O386" s="131"/>
      <c r="P386" s="255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3146</v>
      </c>
      <c r="AF386" t="s">
        <v>3147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3"/>
      <c r="B387" s="38" t="str">
        <f t="shared" si="49"/>
        <v/>
      </c>
      <c r="C387" s="43"/>
      <c r="D387" s="38" t="str">
        <f t="shared" si="50"/>
        <v/>
      </c>
      <c r="E387" s="74"/>
      <c r="F387" s="38" t="str">
        <f t="shared" si="51"/>
        <v/>
      </c>
      <c r="G387" s="38" t="str">
        <f t="shared" si="52"/>
        <v/>
      </c>
      <c r="H387" s="73"/>
      <c r="I387" s="73"/>
      <c r="J387" s="73"/>
      <c r="K387" s="83"/>
      <c r="L387" s="82"/>
      <c r="M387" s="82"/>
      <c r="N387" s="83"/>
      <c r="O387" s="131"/>
      <c r="P387" s="255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3148</v>
      </c>
      <c r="AF387" t="s">
        <v>3149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3"/>
      <c r="B388" s="38" t="str">
        <f t="shared" ref="B388:B451" si="58">IFERROR(VLOOKUP(A388,$V$6:$W$23,2,FALSE),"")</f>
        <v/>
      </c>
      <c r="C388" s="43"/>
      <c r="D388" s="38" t="str">
        <f t="shared" ref="D388:D451" si="59">IFERROR(VLOOKUP(C388,$Y$5:$AA$129,2,FALSE),"")</f>
        <v/>
      </c>
      <c r="E388" s="74"/>
      <c r="F388" s="38" t="str">
        <f t="shared" ref="F388:F451" si="60">IFERROR(VLOOKUP(E388,$AE$6:$AF$1763,2,FALSE),"")</f>
        <v/>
      </c>
      <c r="G388" s="38" t="str">
        <f t="shared" ref="G388:G451" si="61">IFERROR(VLOOKUP(E388,$AE$6:$AH$1763,4,FALSE),"")</f>
        <v/>
      </c>
      <c r="H388" s="73"/>
      <c r="I388" s="73"/>
      <c r="J388" s="73"/>
      <c r="K388" s="83"/>
      <c r="L388" s="82"/>
      <c r="M388" s="82"/>
      <c r="N388" s="83"/>
      <c r="O388" s="131"/>
      <c r="P388" s="255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3150</v>
      </c>
      <c r="AF388" t="s">
        <v>3151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3"/>
      <c r="B389" s="38" t="str">
        <f t="shared" si="58"/>
        <v/>
      </c>
      <c r="C389" s="43"/>
      <c r="D389" s="38" t="str">
        <f t="shared" si="59"/>
        <v/>
      </c>
      <c r="E389" s="74"/>
      <c r="F389" s="38" t="str">
        <f t="shared" si="60"/>
        <v/>
      </c>
      <c r="G389" s="38" t="str">
        <f t="shared" si="61"/>
        <v/>
      </c>
      <c r="H389" s="73"/>
      <c r="I389" s="73"/>
      <c r="J389" s="73"/>
      <c r="K389" s="83"/>
      <c r="L389" s="82"/>
      <c r="M389" s="82"/>
      <c r="N389" s="83"/>
      <c r="O389" s="131"/>
      <c r="P389" s="255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4878</v>
      </c>
      <c r="AF389" t="s">
        <v>4879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3"/>
      <c r="B390" s="38" t="str">
        <f t="shared" si="58"/>
        <v/>
      </c>
      <c r="C390" s="43"/>
      <c r="D390" s="38" t="str">
        <f t="shared" si="59"/>
        <v/>
      </c>
      <c r="E390" s="74"/>
      <c r="F390" s="38" t="str">
        <f t="shared" si="60"/>
        <v/>
      </c>
      <c r="G390" s="38" t="str">
        <f t="shared" si="61"/>
        <v/>
      </c>
      <c r="H390" s="73"/>
      <c r="I390" s="73"/>
      <c r="J390" s="73"/>
      <c r="K390" s="83"/>
      <c r="L390" s="82"/>
      <c r="M390" s="82"/>
      <c r="N390" s="83"/>
      <c r="O390" s="131"/>
      <c r="P390" s="255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4880</v>
      </c>
      <c r="AF390" t="s">
        <v>4881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3"/>
      <c r="B391" s="38" t="str">
        <f t="shared" si="58"/>
        <v/>
      </c>
      <c r="C391" s="43"/>
      <c r="D391" s="38" t="str">
        <f t="shared" si="59"/>
        <v/>
      </c>
      <c r="E391" s="74"/>
      <c r="F391" s="38" t="str">
        <f t="shared" si="60"/>
        <v/>
      </c>
      <c r="G391" s="38" t="str">
        <f t="shared" si="61"/>
        <v/>
      </c>
      <c r="H391" s="73"/>
      <c r="I391" s="73"/>
      <c r="J391" s="73"/>
      <c r="K391" s="83"/>
      <c r="L391" s="82"/>
      <c r="M391" s="82"/>
      <c r="N391" s="83"/>
      <c r="O391" s="131"/>
      <c r="P391" s="255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4882</v>
      </c>
      <c r="AF391" t="s">
        <v>4883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3"/>
      <c r="B392" s="38" t="str">
        <f t="shared" si="58"/>
        <v/>
      </c>
      <c r="C392" s="43"/>
      <c r="D392" s="38" t="str">
        <f t="shared" si="59"/>
        <v/>
      </c>
      <c r="E392" s="74"/>
      <c r="F392" s="38" t="str">
        <f t="shared" si="60"/>
        <v/>
      </c>
      <c r="G392" s="38" t="str">
        <f t="shared" si="61"/>
        <v/>
      </c>
      <c r="H392" s="73"/>
      <c r="I392" s="73"/>
      <c r="J392" s="73"/>
      <c r="K392" s="83"/>
      <c r="L392" s="82"/>
      <c r="M392" s="82"/>
      <c r="N392" s="83"/>
      <c r="O392" s="131"/>
      <c r="P392" s="255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4884</v>
      </c>
      <c r="AF392" t="s">
        <v>4885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3"/>
      <c r="B393" s="38" t="str">
        <f t="shared" si="58"/>
        <v/>
      </c>
      <c r="C393" s="43"/>
      <c r="D393" s="38" t="str">
        <f t="shared" si="59"/>
        <v/>
      </c>
      <c r="E393" s="74"/>
      <c r="F393" s="38" t="str">
        <f t="shared" si="60"/>
        <v/>
      </c>
      <c r="G393" s="38" t="str">
        <f t="shared" si="61"/>
        <v/>
      </c>
      <c r="H393" s="73"/>
      <c r="I393" s="73"/>
      <c r="J393" s="73"/>
      <c r="K393" s="83"/>
      <c r="L393" s="82"/>
      <c r="M393" s="82"/>
      <c r="N393" s="83"/>
      <c r="O393" s="131"/>
      <c r="P393" s="255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4886</v>
      </c>
      <c r="AF393" t="s">
        <v>4887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3"/>
      <c r="B394" s="38" t="str">
        <f t="shared" si="58"/>
        <v/>
      </c>
      <c r="C394" s="43"/>
      <c r="D394" s="38" t="str">
        <f t="shared" si="59"/>
        <v/>
      </c>
      <c r="E394" s="74"/>
      <c r="F394" s="38" t="str">
        <f t="shared" si="60"/>
        <v/>
      </c>
      <c r="G394" s="38" t="str">
        <f t="shared" si="61"/>
        <v/>
      </c>
      <c r="H394" s="73"/>
      <c r="I394" s="73"/>
      <c r="J394" s="73"/>
      <c r="K394" s="83"/>
      <c r="L394" s="82"/>
      <c r="M394" s="82"/>
      <c r="N394" s="83"/>
      <c r="O394" s="131"/>
      <c r="P394" s="255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4888</v>
      </c>
      <c r="AF394" t="s">
        <v>4889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3"/>
      <c r="B395" s="38" t="str">
        <f t="shared" si="58"/>
        <v/>
      </c>
      <c r="C395" s="43"/>
      <c r="D395" s="38" t="str">
        <f t="shared" si="59"/>
        <v/>
      </c>
      <c r="E395" s="74"/>
      <c r="F395" s="38" t="str">
        <f t="shared" si="60"/>
        <v/>
      </c>
      <c r="G395" s="38" t="str">
        <f t="shared" si="61"/>
        <v/>
      </c>
      <c r="H395" s="73"/>
      <c r="I395" s="73"/>
      <c r="J395" s="73"/>
      <c r="K395" s="83"/>
      <c r="L395" s="82"/>
      <c r="M395" s="82"/>
      <c r="N395" s="83"/>
      <c r="O395" s="131"/>
      <c r="P395" s="255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4890</v>
      </c>
      <c r="AF395" t="s">
        <v>4891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3"/>
      <c r="B396" s="38" t="str">
        <f t="shared" si="58"/>
        <v/>
      </c>
      <c r="C396" s="43"/>
      <c r="D396" s="38" t="str">
        <f t="shared" si="59"/>
        <v/>
      </c>
      <c r="E396" s="74"/>
      <c r="F396" s="38" t="str">
        <f t="shared" si="60"/>
        <v/>
      </c>
      <c r="G396" s="38" t="str">
        <f t="shared" si="61"/>
        <v/>
      </c>
      <c r="H396" s="73"/>
      <c r="I396" s="73"/>
      <c r="J396" s="73"/>
      <c r="K396" s="83"/>
      <c r="L396" s="82"/>
      <c r="M396" s="82"/>
      <c r="N396" s="83"/>
      <c r="O396" s="131"/>
      <c r="P396" s="255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4892</v>
      </c>
      <c r="AF396" t="s">
        <v>4893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3"/>
      <c r="B397" s="38" t="str">
        <f t="shared" si="58"/>
        <v/>
      </c>
      <c r="C397" s="43"/>
      <c r="D397" s="38" t="str">
        <f t="shared" si="59"/>
        <v/>
      </c>
      <c r="E397" s="74"/>
      <c r="F397" s="38" t="str">
        <f t="shared" si="60"/>
        <v/>
      </c>
      <c r="G397" s="38" t="str">
        <f t="shared" si="61"/>
        <v/>
      </c>
      <c r="H397" s="73"/>
      <c r="I397" s="73"/>
      <c r="J397" s="73"/>
      <c r="K397" s="83"/>
      <c r="L397" s="82"/>
      <c r="M397" s="82"/>
      <c r="N397" s="83"/>
      <c r="O397" s="131"/>
      <c r="P397" s="255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4894</v>
      </c>
      <c r="AF397" t="s">
        <v>4895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3"/>
      <c r="B398" s="38" t="str">
        <f t="shared" si="58"/>
        <v/>
      </c>
      <c r="C398" s="43"/>
      <c r="D398" s="38" t="str">
        <f t="shared" si="59"/>
        <v/>
      </c>
      <c r="E398" s="74"/>
      <c r="F398" s="38" t="str">
        <f t="shared" si="60"/>
        <v/>
      </c>
      <c r="G398" s="38" t="str">
        <f t="shared" si="61"/>
        <v/>
      </c>
      <c r="H398" s="73"/>
      <c r="I398" s="73"/>
      <c r="J398" s="73"/>
      <c r="K398" s="83"/>
      <c r="L398" s="82"/>
      <c r="M398" s="82"/>
      <c r="N398" s="83"/>
      <c r="O398" s="131"/>
      <c r="P398" s="255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4896</v>
      </c>
      <c r="AF398" t="s">
        <v>4897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3"/>
      <c r="B399" s="38" t="str">
        <f t="shared" si="58"/>
        <v/>
      </c>
      <c r="C399" s="43"/>
      <c r="D399" s="38" t="str">
        <f t="shared" si="59"/>
        <v/>
      </c>
      <c r="E399" s="74"/>
      <c r="F399" s="38" t="str">
        <f t="shared" si="60"/>
        <v/>
      </c>
      <c r="G399" s="38" t="str">
        <f t="shared" si="61"/>
        <v/>
      </c>
      <c r="H399" s="73"/>
      <c r="I399" s="73"/>
      <c r="J399" s="73"/>
      <c r="K399" s="83"/>
      <c r="L399" s="82"/>
      <c r="M399" s="82"/>
      <c r="N399" s="83"/>
      <c r="O399" s="131"/>
      <c r="P399" s="255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4898</v>
      </c>
      <c r="AF399" t="s">
        <v>4899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3"/>
      <c r="B400" s="38" t="str">
        <f t="shared" si="58"/>
        <v/>
      </c>
      <c r="C400" s="43"/>
      <c r="D400" s="38" t="str">
        <f t="shared" si="59"/>
        <v/>
      </c>
      <c r="E400" s="74"/>
      <c r="F400" s="38" t="str">
        <f t="shared" si="60"/>
        <v/>
      </c>
      <c r="G400" s="38" t="str">
        <f t="shared" si="61"/>
        <v/>
      </c>
      <c r="H400" s="73"/>
      <c r="I400" s="73"/>
      <c r="J400" s="73"/>
      <c r="K400" s="83"/>
      <c r="L400" s="82"/>
      <c r="M400" s="82"/>
      <c r="N400" s="83"/>
      <c r="O400" s="131"/>
      <c r="P400" s="255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4900</v>
      </c>
      <c r="AF400" t="s">
        <v>4901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3"/>
      <c r="B401" s="38" t="str">
        <f t="shared" si="58"/>
        <v/>
      </c>
      <c r="C401" s="43"/>
      <c r="D401" s="38" t="str">
        <f t="shared" si="59"/>
        <v/>
      </c>
      <c r="E401" s="74"/>
      <c r="F401" s="38" t="str">
        <f t="shared" si="60"/>
        <v/>
      </c>
      <c r="G401" s="38" t="str">
        <f t="shared" si="61"/>
        <v/>
      </c>
      <c r="H401" s="73"/>
      <c r="I401" s="73"/>
      <c r="J401" s="73"/>
      <c r="K401" s="83"/>
      <c r="L401" s="82"/>
      <c r="M401" s="82"/>
      <c r="N401" s="83"/>
      <c r="O401" s="131"/>
      <c r="P401" s="255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4902</v>
      </c>
      <c r="AF401" t="s">
        <v>4903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3"/>
      <c r="B402" s="38" t="str">
        <f t="shared" si="58"/>
        <v/>
      </c>
      <c r="C402" s="43"/>
      <c r="D402" s="38" t="str">
        <f t="shared" si="59"/>
        <v/>
      </c>
      <c r="E402" s="74"/>
      <c r="F402" s="38" t="str">
        <f t="shared" si="60"/>
        <v/>
      </c>
      <c r="G402" s="38" t="str">
        <f t="shared" si="61"/>
        <v/>
      </c>
      <c r="H402" s="73"/>
      <c r="I402" s="73"/>
      <c r="J402" s="73"/>
      <c r="K402" s="83"/>
      <c r="L402" s="82"/>
      <c r="M402" s="82"/>
      <c r="N402" s="83"/>
      <c r="O402" s="131"/>
      <c r="P402" s="255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4904</v>
      </c>
      <c r="AF402" t="s">
        <v>4905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3"/>
      <c r="B403" s="38" t="str">
        <f t="shared" si="58"/>
        <v/>
      </c>
      <c r="C403" s="43"/>
      <c r="D403" s="38" t="str">
        <f t="shared" si="59"/>
        <v/>
      </c>
      <c r="E403" s="74"/>
      <c r="F403" s="38" t="str">
        <f t="shared" si="60"/>
        <v/>
      </c>
      <c r="G403" s="38" t="str">
        <f t="shared" si="61"/>
        <v/>
      </c>
      <c r="H403" s="73"/>
      <c r="I403" s="73"/>
      <c r="J403" s="73"/>
      <c r="K403" s="83"/>
      <c r="L403" s="82"/>
      <c r="M403" s="82"/>
      <c r="N403" s="83"/>
      <c r="O403" s="131"/>
      <c r="P403" s="255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4906</v>
      </c>
      <c r="AF403" t="s">
        <v>4907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3"/>
      <c r="B404" s="38" t="str">
        <f t="shared" si="58"/>
        <v/>
      </c>
      <c r="C404" s="43"/>
      <c r="D404" s="38" t="str">
        <f t="shared" si="59"/>
        <v/>
      </c>
      <c r="E404" s="74"/>
      <c r="F404" s="38" t="str">
        <f t="shared" si="60"/>
        <v/>
      </c>
      <c r="G404" s="38" t="str">
        <f t="shared" si="61"/>
        <v/>
      </c>
      <c r="H404" s="73"/>
      <c r="I404" s="73"/>
      <c r="J404" s="73"/>
      <c r="K404" s="83"/>
      <c r="L404" s="82"/>
      <c r="M404" s="82"/>
      <c r="N404" s="83"/>
      <c r="O404" s="131"/>
      <c r="P404" s="255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4908</v>
      </c>
      <c r="AF404" t="s">
        <v>4909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3"/>
      <c r="B405" s="38" t="str">
        <f t="shared" si="58"/>
        <v/>
      </c>
      <c r="C405" s="43"/>
      <c r="D405" s="38" t="str">
        <f t="shared" si="59"/>
        <v/>
      </c>
      <c r="E405" s="74"/>
      <c r="F405" s="38" t="str">
        <f t="shared" si="60"/>
        <v/>
      </c>
      <c r="G405" s="38" t="str">
        <f t="shared" si="61"/>
        <v/>
      </c>
      <c r="H405" s="73"/>
      <c r="I405" s="73"/>
      <c r="J405" s="73"/>
      <c r="K405" s="83"/>
      <c r="L405" s="82"/>
      <c r="M405" s="82"/>
      <c r="N405" s="83"/>
      <c r="O405" s="131"/>
      <c r="P405" s="255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4910</v>
      </c>
      <c r="AF405" t="s">
        <v>4911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3"/>
      <c r="B406" s="38" t="str">
        <f t="shared" si="58"/>
        <v/>
      </c>
      <c r="C406" s="43"/>
      <c r="D406" s="38" t="str">
        <f t="shared" si="59"/>
        <v/>
      </c>
      <c r="E406" s="74"/>
      <c r="F406" s="38" t="str">
        <f t="shared" si="60"/>
        <v/>
      </c>
      <c r="G406" s="38" t="str">
        <f t="shared" si="61"/>
        <v/>
      </c>
      <c r="H406" s="73"/>
      <c r="I406" s="73"/>
      <c r="J406" s="73"/>
      <c r="K406" s="83"/>
      <c r="L406" s="82"/>
      <c r="M406" s="82"/>
      <c r="N406" s="83"/>
      <c r="O406" s="131"/>
      <c r="P406" s="255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3"/>
      <c r="B407" s="38" t="str">
        <f t="shared" si="58"/>
        <v/>
      </c>
      <c r="C407" s="43"/>
      <c r="D407" s="38" t="str">
        <f t="shared" si="59"/>
        <v/>
      </c>
      <c r="E407" s="74"/>
      <c r="F407" s="38" t="str">
        <f t="shared" si="60"/>
        <v/>
      </c>
      <c r="G407" s="38" t="str">
        <f t="shared" si="61"/>
        <v/>
      </c>
      <c r="H407" s="73"/>
      <c r="I407" s="73"/>
      <c r="J407" s="73"/>
      <c r="K407" s="83"/>
      <c r="L407" s="82"/>
      <c r="M407" s="82"/>
      <c r="N407" s="83"/>
      <c r="O407" s="131"/>
      <c r="P407" s="255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4912</v>
      </c>
      <c r="AF407" t="s">
        <v>4913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3"/>
      <c r="B408" s="38" t="str">
        <f t="shared" si="58"/>
        <v/>
      </c>
      <c r="C408" s="43"/>
      <c r="D408" s="38" t="str">
        <f t="shared" si="59"/>
        <v/>
      </c>
      <c r="E408" s="74"/>
      <c r="F408" s="38" t="str">
        <f t="shared" si="60"/>
        <v/>
      </c>
      <c r="G408" s="38" t="str">
        <f t="shared" si="61"/>
        <v/>
      </c>
      <c r="H408" s="73"/>
      <c r="I408" s="73"/>
      <c r="J408" s="73"/>
      <c r="K408" s="83"/>
      <c r="L408" s="82"/>
      <c r="M408" s="82"/>
      <c r="N408" s="83"/>
      <c r="O408" s="131"/>
      <c r="P408" s="255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3"/>
      <c r="B409" s="38" t="str">
        <f t="shared" si="58"/>
        <v/>
      </c>
      <c r="C409" s="43"/>
      <c r="D409" s="38" t="str">
        <f t="shared" si="59"/>
        <v/>
      </c>
      <c r="E409" s="74"/>
      <c r="F409" s="38" t="str">
        <f t="shared" si="60"/>
        <v/>
      </c>
      <c r="G409" s="38" t="str">
        <f t="shared" si="61"/>
        <v/>
      </c>
      <c r="H409" s="73"/>
      <c r="I409" s="73"/>
      <c r="J409" s="73"/>
      <c r="K409" s="83"/>
      <c r="L409" s="82"/>
      <c r="M409" s="82"/>
      <c r="N409" s="83"/>
      <c r="O409" s="131"/>
      <c r="P409" s="255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4914</v>
      </c>
      <c r="AF409" t="s">
        <v>4915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3"/>
      <c r="B410" s="38" t="str">
        <f t="shared" si="58"/>
        <v/>
      </c>
      <c r="C410" s="43"/>
      <c r="D410" s="38" t="str">
        <f t="shared" si="59"/>
        <v/>
      </c>
      <c r="E410" s="74"/>
      <c r="F410" s="38" t="str">
        <f t="shared" si="60"/>
        <v/>
      </c>
      <c r="G410" s="38" t="str">
        <f t="shared" si="61"/>
        <v/>
      </c>
      <c r="H410" s="73"/>
      <c r="I410" s="73"/>
      <c r="J410" s="73"/>
      <c r="K410" s="83"/>
      <c r="L410" s="82"/>
      <c r="M410" s="82"/>
      <c r="N410" s="83"/>
      <c r="O410" s="131"/>
      <c r="P410" s="255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3"/>
      <c r="B411" s="38" t="str">
        <f t="shared" si="58"/>
        <v/>
      </c>
      <c r="C411" s="43"/>
      <c r="D411" s="38" t="str">
        <f t="shared" si="59"/>
        <v/>
      </c>
      <c r="E411" s="74"/>
      <c r="F411" s="38" t="str">
        <f t="shared" si="60"/>
        <v/>
      </c>
      <c r="G411" s="38" t="str">
        <f t="shared" si="61"/>
        <v/>
      </c>
      <c r="H411" s="73"/>
      <c r="I411" s="73"/>
      <c r="J411" s="73"/>
      <c r="K411" s="83"/>
      <c r="L411" s="82"/>
      <c r="M411" s="82"/>
      <c r="N411" s="83"/>
      <c r="O411" s="131"/>
      <c r="P411" s="255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3"/>
      <c r="B412" s="38" t="str">
        <f t="shared" si="58"/>
        <v/>
      </c>
      <c r="C412" s="43"/>
      <c r="D412" s="38" t="str">
        <f t="shared" si="59"/>
        <v/>
      </c>
      <c r="E412" s="74"/>
      <c r="F412" s="38" t="str">
        <f t="shared" si="60"/>
        <v/>
      </c>
      <c r="G412" s="38" t="str">
        <f t="shared" si="61"/>
        <v/>
      </c>
      <c r="H412" s="73"/>
      <c r="I412" s="73"/>
      <c r="J412" s="73"/>
      <c r="K412" s="83"/>
      <c r="L412" s="82"/>
      <c r="M412" s="82"/>
      <c r="N412" s="83"/>
      <c r="O412" s="131"/>
      <c r="P412" s="255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3"/>
      <c r="B413" s="38" t="str">
        <f t="shared" si="58"/>
        <v/>
      </c>
      <c r="C413" s="43"/>
      <c r="D413" s="38" t="str">
        <f t="shared" si="59"/>
        <v/>
      </c>
      <c r="E413" s="74"/>
      <c r="F413" s="38" t="str">
        <f t="shared" si="60"/>
        <v/>
      </c>
      <c r="G413" s="38" t="str">
        <f t="shared" si="61"/>
        <v/>
      </c>
      <c r="H413" s="73"/>
      <c r="I413" s="73"/>
      <c r="J413" s="73"/>
      <c r="K413" s="83"/>
      <c r="L413" s="82"/>
      <c r="M413" s="82"/>
      <c r="N413" s="83"/>
      <c r="O413" s="131"/>
      <c r="P413" s="255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3"/>
      <c r="B414" s="38" t="str">
        <f t="shared" si="58"/>
        <v/>
      </c>
      <c r="C414" s="43"/>
      <c r="D414" s="38" t="str">
        <f t="shared" si="59"/>
        <v/>
      </c>
      <c r="E414" s="74"/>
      <c r="F414" s="38" t="str">
        <f t="shared" si="60"/>
        <v/>
      </c>
      <c r="G414" s="38" t="str">
        <f t="shared" si="61"/>
        <v/>
      </c>
      <c r="H414" s="73"/>
      <c r="I414" s="73"/>
      <c r="J414" s="73"/>
      <c r="K414" s="83"/>
      <c r="L414" s="82"/>
      <c r="M414" s="82"/>
      <c r="N414" s="83"/>
      <c r="O414" s="131"/>
      <c r="P414" s="255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3"/>
      <c r="B415" s="38" t="str">
        <f t="shared" si="58"/>
        <v/>
      </c>
      <c r="C415" s="43"/>
      <c r="D415" s="38" t="str">
        <f t="shared" si="59"/>
        <v/>
      </c>
      <c r="E415" s="74"/>
      <c r="F415" s="38" t="str">
        <f t="shared" si="60"/>
        <v/>
      </c>
      <c r="G415" s="38" t="str">
        <f t="shared" si="61"/>
        <v/>
      </c>
      <c r="H415" s="73"/>
      <c r="I415" s="73"/>
      <c r="J415" s="73"/>
      <c r="K415" s="83"/>
      <c r="L415" s="82"/>
      <c r="M415" s="82"/>
      <c r="N415" s="83"/>
      <c r="O415" s="131"/>
      <c r="P415" s="255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3"/>
      <c r="B416" s="38" t="str">
        <f t="shared" si="58"/>
        <v/>
      </c>
      <c r="C416" s="43"/>
      <c r="D416" s="38" t="str">
        <f t="shared" si="59"/>
        <v/>
      </c>
      <c r="E416" s="74"/>
      <c r="F416" s="38" t="str">
        <f t="shared" si="60"/>
        <v/>
      </c>
      <c r="G416" s="38" t="str">
        <f t="shared" si="61"/>
        <v/>
      </c>
      <c r="H416" s="73"/>
      <c r="I416" s="73"/>
      <c r="J416" s="73"/>
      <c r="K416" s="83"/>
      <c r="L416" s="82"/>
      <c r="M416" s="82"/>
      <c r="N416" s="83"/>
      <c r="O416" s="131"/>
      <c r="P416" s="255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4916</v>
      </c>
      <c r="AF416" t="s">
        <v>4917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3"/>
      <c r="B417" s="38" t="str">
        <f t="shared" si="58"/>
        <v/>
      </c>
      <c r="C417" s="43"/>
      <c r="D417" s="38" t="str">
        <f t="shared" si="59"/>
        <v/>
      </c>
      <c r="E417" s="74"/>
      <c r="F417" s="38" t="str">
        <f t="shared" si="60"/>
        <v/>
      </c>
      <c r="G417" s="38" t="str">
        <f t="shared" si="61"/>
        <v/>
      </c>
      <c r="H417" s="73"/>
      <c r="I417" s="73"/>
      <c r="J417" s="73"/>
      <c r="K417" s="83"/>
      <c r="L417" s="82"/>
      <c r="M417" s="82"/>
      <c r="N417" s="83"/>
      <c r="O417" s="131"/>
      <c r="P417" s="255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3152</v>
      </c>
      <c r="AF417" t="s">
        <v>3153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3"/>
      <c r="B418" s="38" t="str">
        <f t="shared" si="58"/>
        <v/>
      </c>
      <c r="C418" s="43"/>
      <c r="D418" s="38" t="str">
        <f t="shared" si="59"/>
        <v/>
      </c>
      <c r="E418" s="74"/>
      <c r="F418" s="38" t="str">
        <f t="shared" si="60"/>
        <v/>
      </c>
      <c r="G418" s="38" t="str">
        <f t="shared" si="61"/>
        <v/>
      </c>
      <c r="H418" s="73"/>
      <c r="I418" s="73"/>
      <c r="J418" s="73"/>
      <c r="K418" s="83"/>
      <c r="L418" s="82"/>
      <c r="M418" s="82"/>
      <c r="N418" s="83"/>
      <c r="O418" s="131"/>
      <c r="P418" s="255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3154</v>
      </c>
      <c r="AF418" t="s">
        <v>3155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3"/>
      <c r="B419" s="38" t="str">
        <f t="shared" si="58"/>
        <v/>
      </c>
      <c r="C419" s="43"/>
      <c r="D419" s="38" t="str">
        <f t="shared" si="59"/>
        <v/>
      </c>
      <c r="E419" s="74"/>
      <c r="F419" s="38" t="str">
        <f t="shared" si="60"/>
        <v/>
      </c>
      <c r="G419" s="38" t="str">
        <f t="shared" si="61"/>
        <v/>
      </c>
      <c r="H419" s="73"/>
      <c r="I419" s="73"/>
      <c r="J419" s="73"/>
      <c r="K419" s="83"/>
      <c r="L419" s="82"/>
      <c r="M419" s="82"/>
      <c r="N419" s="83"/>
      <c r="O419" s="131"/>
      <c r="P419" s="255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3156</v>
      </c>
      <c r="AF419" t="s">
        <v>3157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3"/>
      <c r="B420" s="38" t="str">
        <f t="shared" si="58"/>
        <v/>
      </c>
      <c r="C420" s="43"/>
      <c r="D420" s="38" t="str">
        <f t="shared" si="59"/>
        <v/>
      </c>
      <c r="E420" s="74"/>
      <c r="F420" s="38" t="str">
        <f t="shared" si="60"/>
        <v/>
      </c>
      <c r="G420" s="38" t="str">
        <f t="shared" si="61"/>
        <v/>
      </c>
      <c r="H420" s="73"/>
      <c r="I420" s="73"/>
      <c r="J420" s="73"/>
      <c r="K420" s="83"/>
      <c r="L420" s="82"/>
      <c r="M420" s="82"/>
      <c r="N420" s="83"/>
      <c r="O420" s="131"/>
      <c r="P420" s="255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3158</v>
      </c>
      <c r="AF420" t="s">
        <v>3159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3"/>
      <c r="B421" s="38" t="str">
        <f t="shared" si="58"/>
        <v/>
      </c>
      <c r="C421" s="43"/>
      <c r="D421" s="38" t="str">
        <f t="shared" si="59"/>
        <v/>
      </c>
      <c r="E421" s="74"/>
      <c r="F421" s="38" t="str">
        <f t="shared" si="60"/>
        <v/>
      </c>
      <c r="G421" s="38" t="str">
        <f t="shared" si="61"/>
        <v/>
      </c>
      <c r="H421" s="73"/>
      <c r="I421" s="73"/>
      <c r="J421" s="73"/>
      <c r="K421" s="83"/>
      <c r="L421" s="82"/>
      <c r="M421" s="82"/>
      <c r="N421" s="83"/>
      <c r="O421" s="131"/>
      <c r="P421" s="255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3160</v>
      </c>
      <c r="AF421" t="s">
        <v>3161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3"/>
      <c r="B422" s="38" t="str">
        <f t="shared" si="58"/>
        <v/>
      </c>
      <c r="C422" s="43"/>
      <c r="D422" s="38" t="str">
        <f t="shared" si="59"/>
        <v/>
      </c>
      <c r="E422" s="74"/>
      <c r="F422" s="38" t="str">
        <f t="shared" si="60"/>
        <v/>
      </c>
      <c r="G422" s="38" t="str">
        <f t="shared" si="61"/>
        <v/>
      </c>
      <c r="H422" s="73"/>
      <c r="I422" s="73"/>
      <c r="J422" s="73"/>
      <c r="K422" s="83"/>
      <c r="L422" s="82"/>
      <c r="M422" s="82"/>
      <c r="N422" s="83"/>
      <c r="O422" s="131"/>
      <c r="P422" s="255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3162</v>
      </c>
      <c r="AF422" t="s">
        <v>3163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3"/>
      <c r="B423" s="38" t="str">
        <f t="shared" si="58"/>
        <v/>
      </c>
      <c r="C423" s="43"/>
      <c r="D423" s="38" t="str">
        <f t="shared" si="59"/>
        <v/>
      </c>
      <c r="E423" s="74"/>
      <c r="F423" s="38" t="str">
        <f t="shared" si="60"/>
        <v/>
      </c>
      <c r="G423" s="38" t="str">
        <f t="shared" si="61"/>
        <v/>
      </c>
      <c r="H423" s="73"/>
      <c r="I423" s="73"/>
      <c r="J423" s="73"/>
      <c r="K423" s="83"/>
      <c r="L423" s="82"/>
      <c r="M423" s="82"/>
      <c r="N423" s="83"/>
      <c r="O423" s="131"/>
      <c r="P423" s="255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3164</v>
      </c>
      <c r="AF423" t="s">
        <v>3165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3"/>
      <c r="B424" s="38" t="str">
        <f t="shared" si="58"/>
        <v/>
      </c>
      <c r="C424" s="43"/>
      <c r="D424" s="38" t="str">
        <f t="shared" si="59"/>
        <v/>
      </c>
      <c r="E424" s="74"/>
      <c r="F424" s="38" t="str">
        <f t="shared" si="60"/>
        <v/>
      </c>
      <c r="G424" s="38" t="str">
        <f t="shared" si="61"/>
        <v/>
      </c>
      <c r="H424" s="73"/>
      <c r="I424" s="73"/>
      <c r="J424" s="73"/>
      <c r="K424" s="83"/>
      <c r="L424" s="82"/>
      <c r="M424" s="82"/>
      <c r="N424" s="83"/>
      <c r="O424" s="131"/>
      <c r="P424" s="255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3166</v>
      </c>
      <c r="AF424" t="s">
        <v>3167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3"/>
      <c r="B425" s="38" t="str">
        <f t="shared" si="58"/>
        <v/>
      </c>
      <c r="C425" s="43"/>
      <c r="D425" s="38" t="str">
        <f t="shared" si="59"/>
        <v/>
      </c>
      <c r="E425" s="74"/>
      <c r="F425" s="38" t="str">
        <f t="shared" si="60"/>
        <v/>
      </c>
      <c r="G425" s="38" t="str">
        <f t="shared" si="61"/>
        <v/>
      </c>
      <c r="H425" s="73"/>
      <c r="I425" s="73"/>
      <c r="J425" s="73"/>
      <c r="K425" s="83"/>
      <c r="L425" s="82"/>
      <c r="M425" s="82"/>
      <c r="N425" s="83"/>
      <c r="O425" s="131"/>
      <c r="P425" s="255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3168</v>
      </c>
      <c r="AF425" t="s">
        <v>3169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3"/>
      <c r="B426" s="38" t="str">
        <f t="shared" si="58"/>
        <v/>
      </c>
      <c r="C426" s="43"/>
      <c r="D426" s="38" t="str">
        <f t="shared" si="59"/>
        <v/>
      </c>
      <c r="E426" s="74"/>
      <c r="F426" s="38" t="str">
        <f t="shared" si="60"/>
        <v/>
      </c>
      <c r="G426" s="38" t="str">
        <f t="shared" si="61"/>
        <v/>
      </c>
      <c r="H426" s="73"/>
      <c r="I426" s="73"/>
      <c r="J426" s="73"/>
      <c r="K426" s="83"/>
      <c r="L426" s="82"/>
      <c r="M426" s="82"/>
      <c r="N426" s="83"/>
      <c r="O426" s="131"/>
      <c r="P426" s="255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3170</v>
      </c>
      <c r="AF426" t="s">
        <v>3171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3"/>
      <c r="B427" s="38" t="str">
        <f t="shared" si="58"/>
        <v/>
      </c>
      <c r="C427" s="43"/>
      <c r="D427" s="38" t="str">
        <f t="shared" si="59"/>
        <v/>
      </c>
      <c r="E427" s="74"/>
      <c r="F427" s="38" t="str">
        <f t="shared" si="60"/>
        <v/>
      </c>
      <c r="G427" s="38" t="str">
        <f t="shared" si="61"/>
        <v/>
      </c>
      <c r="H427" s="73"/>
      <c r="I427" s="73"/>
      <c r="J427" s="73"/>
      <c r="K427" s="83"/>
      <c r="L427" s="82"/>
      <c r="M427" s="82"/>
      <c r="N427" s="83"/>
      <c r="O427" s="131"/>
      <c r="P427" s="255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3172</v>
      </c>
      <c r="AF427" t="s">
        <v>3173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3"/>
      <c r="B428" s="38" t="str">
        <f t="shared" si="58"/>
        <v/>
      </c>
      <c r="C428" s="43"/>
      <c r="D428" s="38" t="str">
        <f t="shared" si="59"/>
        <v/>
      </c>
      <c r="E428" s="74"/>
      <c r="F428" s="38" t="str">
        <f t="shared" si="60"/>
        <v/>
      </c>
      <c r="G428" s="38" t="str">
        <f t="shared" si="61"/>
        <v/>
      </c>
      <c r="H428" s="73"/>
      <c r="I428" s="73"/>
      <c r="J428" s="73"/>
      <c r="K428" s="83"/>
      <c r="L428" s="82"/>
      <c r="M428" s="82"/>
      <c r="N428" s="83"/>
      <c r="O428" s="131"/>
      <c r="P428" s="255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3174</v>
      </c>
      <c r="AF428" t="s">
        <v>3175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3"/>
      <c r="B429" s="38" t="str">
        <f t="shared" si="58"/>
        <v/>
      </c>
      <c r="C429" s="43"/>
      <c r="D429" s="38" t="str">
        <f t="shared" si="59"/>
        <v/>
      </c>
      <c r="E429" s="74"/>
      <c r="F429" s="38" t="str">
        <f t="shared" si="60"/>
        <v/>
      </c>
      <c r="G429" s="38" t="str">
        <f t="shared" si="61"/>
        <v/>
      </c>
      <c r="H429" s="73"/>
      <c r="I429" s="73"/>
      <c r="J429" s="73"/>
      <c r="K429" s="83"/>
      <c r="L429" s="82"/>
      <c r="M429" s="82"/>
      <c r="N429" s="83"/>
      <c r="O429" s="131"/>
      <c r="P429" s="255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3176</v>
      </c>
      <c r="AF429" t="s">
        <v>3177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3"/>
      <c r="B430" s="38" t="str">
        <f t="shared" si="58"/>
        <v/>
      </c>
      <c r="C430" s="43"/>
      <c r="D430" s="38" t="str">
        <f t="shared" si="59"/>
        <v/>
      </c>
      <c r="E430" s="74"/>
      <c r="F430" s="38" t="str">
        <f t="shared" si="60"/>
        <v/>
      </c>
      <c r="G430" s="38" t="str">
        <f t="shared" si="61"/>
        <v/>
      </c>
      <c r="H430" s="73"/>
      <c r="I430" s="73"/>
      <c r="J430" s="73"/>
      <c r="K430" s="83"/>
      <c r="L430" s="82"/>
      <c r="M430" s="82"/>
      <c r="N430" s="83"/>
      <c r="O430" s="131"/>
      <c r="P430" s="255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3178</v>
      </c>
      <c r="AF430" t="s">
        <v>3179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3"/>
      <c r="B431" s="38" t="str">
        <f t="shared" si="58"/>
        <v/>
      </c>
      <c r="C431" s="43"/>
      <c r="D431" s="38" t="str">
        <f t="shared" si="59"/>
        <v/>
      </c>
      <c r="E431" s="74"/>
      <c r="F431" s="38" t="str">
        <f t="shared" si="60"/>
        <v/>
      </c>
      <c r="G431" s="38" t="str">
        <f t="shared" si="61"/>
        <v/>
      </c>
      <c r="H431" s="73"/>
      <c r="I431" s="73"/>
      <c r="J431" s="73"/>
      <c r="K431" s="83"/>
      <c r="L431" s="82"/>
      <c r="M431" s="82"/>
      <c r="N431" s="83"/>
      <c r="O431" s="131"/>
      <c r="P431" s="255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4918</v>
      </c>
      <c r="AF431" t="s">
        <v>4919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3"/>
      <c r="B432" s="38" t="str">
        <f t="shared" si="58"/>
        <v/>
      </c>
      <c r="C432" s="43"/>
      <c r="D432" s="38" t="str">
        <f t="shared" si="59"/>
        <v/>
      </c>
      <c r="E432" s="74"/>
      <c r="F432" s="38" t="str">
        <f t="shared" si="60"/>
        <v/>
      </c>
      <c r="G432" s="38" t="str">
        <f t="shared" si="61"/>
        <v/>
      </c>
      <c r="H432" s="73"/>
      <c r="I432" s="73"/>
      <c r="J432" s="73"/>
      <c r="K432" s="83"/>
      <c r="L432" s="82"/>
      <c r="M432" s="82"/>
      <c r="N432" s="83"/>
      <c r="O432" s="131"/>
      <c r="P432" s="255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4920</v>
      </c>
      <c r="AF432" t="s">
        <v>4921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3"/>
      <c r="B433" s="38" t="str">
        <f t="shared" si="58"/>
        <v/>
      </c>
      <c r="C433" s="43"/>
      <c r="D433" s="38" t="str">
        <f t="shared" si="59"/>
        <v/>
      </c>
      <c r="E433" s="74"/>
      <c r="F433" s="38" t="str">
        <f t="shared" si="60"/>
        <v/>
      </c>
      <c r="G433" s="38" t="str">
        <f t="shared" si="61"/>
        <v/>
      </c>
      <c r="H433" s="73"/>
      <c r="I433" s="73"/>
      <c r="J433" s="73"/>
      <c r="K433" s="83"/>
      <c r="L433" s="82"/>
      <c r="M433" s="82"/>
      <c r="N433" s="83"/>
      <c r="O433" s="131"/>
      <c r="P433" s="255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4922</v>
      </c>
      <c r="AF433" t="s">
        <v>4923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3"/>
      <c r="B434" s="38" t="str">
        <f t="shared" si="58"/>
        <v/>
      </c>
      <c r="C434" s="43"/>
      <c r="D434" s="38" t="str">
        <f t="shared" si="59"/>
        <v/>
      </c>
      <c r="E434" s="74"/>
      <c r="F434" s="38" t="str">
        <f t="shared" si="60"/>
        <v/>
      </c>
      <c r="G434" s="38" t="str">
        <f t="shared" si="61"/>
        <v/>
      </c>
      <c r="H434" s="73"/>
      <c r="I434" s="73"/>
      <c r="J434" s="73"/>
      <c r="K434" s="83"/>
      <c r="L434" s="82"/>
      <c r="M434" s="82"/>
      <c r="N434" s="83"/>
      <c r="O434" s="131"/>
      <c r="P434" s="255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4924</v>
      </c>
      <c r="AF434" t="s">
        <v>4925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3"/>
      <c r="B435" s="38" t="str">
        <f t="shared" si="58"/>
        <v/>
      </c>
      <c r="C435" s="43"/>
      <c r="D435" s="38" t="str">
        <f t="shared" si="59"/>
        <v/>
      </c>
      <c r="E435" s="74"/>
      <c r="F435" s="38" t="str">
        <f t="shared" si="60"/>
        <v/>
      </c>
      <c r="G435" s="38" t="str">
        <f t="shared" si="61"/>
        <v/>
      </c>
      <c r="H435" s="73"/>
      <c r="I435" s="73"/>
      <c r="J435" s="73"/>
      <c r="K435" s="83"/>
      <c r="L435" s="82"/>
      <c r="M435" s="82"/>
      <c r="N435" s="83"/>
      <c r="O435" s="131"/>
      <c r="P435" s="255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4926</v>
      </c>
      <c r="AF435" t="s">
        <v>4927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3"/>
      <c r="B436" s="38" t="str">
        <f t="shared" si="58"/>
        <v/>
      </c>
      <c r="C436" s="43"/>
      <c r="D436" s="38" t="str">
        <f t="shared" si="59"/>
        <v/>
      </c>
      <c r="E436" s="74"/>
      <c r="F436" s="38" t="str">
        <f t="shared" si="60"/>
        <v/>
      </c>
      <c r="G436" s="38" t="str">
        <f t="shared" si="61"/>
        <v/>
      </c>
      <c r="H436" s="73"/>
      <c r="I436" s="73"/>
      <c r="J436" s="73"/>
      <c r="K436" s="83"/>
      <c r="L436" s="82"/>
      <c r="M436" s="82"/>
      <c r="N436" s="83"/>
      <c r="O436" s="131"/>
      <c r="P436" s="255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4928</v>
      </c>
      <c r="AF436" t="s">
        <v>4929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3"/>
      <c r="B437" s="38" t="str">
        <f t="shared" si="58"/>
        <v/>
      </c>
      <c r="C437" s="43"/>
      <c r="D437" s="38" t="str">
        <f t="shared" si="59"/>
        <v/>
      </c>
      <c r="E437" s="74"/>
      <c r="F437" s="38" t="str">
        <f t="shared" si="60"/>
        <v/>
      </c>
      <c r="G437" s="38" t="str">
        <f t="shared" si="61"/>
        <v/>
      </c>
      <c r="H437" s="73"/>
      <c r="I437" s="73"/>
      <c r="J437" s="73"/>
      <c r="K437" s="83"/>
      <c r="L437" s="82"/>
      <c r="M437" s="82"/>
      <c r="N437" s="83"/>
      <c r="O437" s="131"/>
      <c r="P437" s="255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4930</v>
      </c>
      <c r="AF437" t="s">
        <v>4931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3"/>
      <c r="B438" s="38" t="str">
        <f t="shared" si="58"/>
        <v/>
      </c>
      <c r="C438" s="43"/>
      <c r="D438" s="38" t="str">
        <f t="shared" si="59"/>
        <v/>
      </c>
      <c r="E438" s="74"/>
      <c r="F438" s="38" t="str">
        <f t="shared" si="60"/>
        <v/>
      </c>
      <c r="G438" s="38" t="str">
        <f t="shared" si="61"/>
        <v/>
      </c>
      <c r="H438" s="73"/>
      <c r="I438" s="73"/>
      <c r="J438" s="73"/>
      <c r="K438" s="83"/>
      <c r="L438" s="82"/>
      <c r="M438" s="82"/>
      <c r="N438" s="83"/>
      <c r="O438" s="131"/>
      <c r="P438" s="255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4932</v>
      </c>
      <c r="AF438" t="s">
        <v>4933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3"/>
      <c r="B439" s="38" t="str">
        <f t="shared" si="58"/>
        <v/>
      </c>
      <c r="C439" s="43"/>
      <c r="D439" s="38" t="str">
        <f t="shared" si="59"/>
        <v/>
      </c>
      <c r="E439" s="74"/>
      <c r="F439" s="38" t="str">
        <f t="shared" si="60"/>
        <v/>
      </c>
      <c r="G439" s="38" t="str">
        <f t="shared" si="61"/>
        <v/>
      </c>
      <c r="H439" s="73"/>
      <c r="I439" s="73"/>
      <c r="J439" s="73"/>
      <c r="K439" s="83"/>
      <c r="L439" s="82"/>
      <c r="M439" s="82"/>
      <c r="N439" s="83"/>
      <c r="O439" s="131"/>
      <c r="P439" s="255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4934</v>
      </c>
      <c r="AF439" t="s">
        <v>4935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3"/>
      <c r="B440" s="38" t="str">
        <f t="shared" si="58"/>
        <v/>
      </c>
      <c r="C440" s="43"/>
      <c r="D440" s="38" t="str">
        <f t="shared" si="59"/>
        <v/>
      </c>
      <c r="E440" s="74"/>
      <c r="F440" s="38" t="str">
        <f t="shared" si="60"/>
        <v/>
      </c>
      <c r="G440" s="38" t="str">
        <f t="shared" si="61"/>
        <v/>
      </c>
      <c r="H440" s="73"/>
      <c r="I440" s="73"/>
      <c r="J440" s="73"/>
      <c r="K440" s="83"/>
      <c r="L440" s="82"/>
      <c r="M440" s="82"/>
      <c r="N440" s="83"/>
      <c r="O440" s="131"/>
      <c r="P440" s="255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4936</v>
      </c>
      <c r="AF440" t="s">
        <v>4937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3"/>
      <c r="B441" s="38" t="str">
        <f t="shared" si="58"/>
        <v/>
      </c>
      <c r="C441" s="43"/>
      <c r="D441" s="38" t="str">
        <f t="shared" si="59"/>
        <v/>
      </c>
      <c r="E441" s="74"/>
      <c r="F441" s="38" t="str">
        <f t="shared" si="60"/>
        <v/>
      </c>
      <c r="G441" s="38" t="str">
        <f t="shared" si="61"/>
        <v/>
      </c>
      <c r="H441" s="73"/>
      <c r="I441" s="73"/>
      <c r="J441" s="73"/>
      <c r="K441" s="83"/>
      <c r="L441" s="82"/>
      <c r="M441" s="82"/>
      <c r="N441" s="83"/>
      <c r="O441" s="131"/>
      <c r="P441" s="255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4938</v>
      </c>
      <c r="AF441" t="s">
        <v>4939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3"/>
      <c r="B442" s="38" t="str">
        <f t="shared" si="58"/>
        <v/>
      </c>
      <c r="C442" s="43"/>
      <c r="D442" s="38" t="str">
        <f t="shared" si="59"/>
        <v/>
      </c>
      <c r="E442" s="74"/>
      <c r="F442" s="38" t="str">
        <f t="shared" si="60"/>
        <v/>
      </c>
      <c r="G442" s="38" t="str">
        <f t="shared" si="61"/>
        <v/>
      </c>
      <c r="H442" s="73"/>
      <c r="I442" s="73"/>
      <c r="J442" s="73"/>
      <c r="K442" s="83"/>
      <c r="L442" s="82"/>
      <c r="M442" s="82"/>
      <c r="N442" s="83"/>
      <c r="O442" s="131"/>
      <c r="P442" s="255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4940</v>
      </c>
      <c r="AF442" t="s">
        <v>4941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3"/>
      <c r="B443" s="38" t="str">
        <f t="shared" si="58"/>
        <v/>
      </c>
      <c r="C443" s="43"/>
      <c r="D443" s="38" t="str">
        <f t="shared" si="59"/>
        <v/>
      </c>
      <c r="E443" s="74"/>
      <c r="F443" s="38" t="str">
        <f t="shared" si="60"/>
        <v/>
      </c>
      <c r="G443" s="38" t="str">
        <f t="shared" si="61"/>
        <v/>
      </c>
      <c r="H443" s="73"/>
      <c r="I443" s="73"/>
      <c r="J443" s="73"/>
      <c r="K443" s="83"/>
      <c r="L443" s="82"/>
      <c r="M443" s="82"/>
      <c r="N443" s="83"/>
      <c r="O443" s="131"/>
      <c r="P443" s="255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4942</v>
      </c>
      <c r="AF443" t="s">
        <v>4943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3"/>
      <c r="B444" s="38" t="str">
        <f t="shared" si="58"/>
        <v/>
      </c>
      <c r="C444" s="43"/>
      <c r="D444" s="38" t="str">
        <f t="shared" si="59"/>
        <v/>
      </c>
      <c r="E444" s="74"/>
      <c r="F444" s="38" t="str">
        <f t="shared" si="60"/>
        <v/>
      </c>
      <c r="G444" s="38" t="str">
        <f t="shared" si="61"/>
        <v/>
      </c>
      <c r="H444" s="73"/>
      <c r="I444" s="73"/>
      <c r="J444" s="73"/>
      <c r="K444" s="83"/>
      <c r="L444" s="82"/>
      <c r="M444" s="82"/>
      <c r="N444" s="83"/>
      <c r="O444" s="131"/>
      <c r="P444" s="255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4944</v>
      </c>
      <c r="AF444" t="s">
        <v>4945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3"/>
      <c r="B445" s="38" t="str">
        <f t="shared" si="58"/>
        <v/>
      </c>
      <c r="C445" s="43"/>
      <c r="D445" s="38" t="str">
        <f t="shared" si="59"/>
        <v/>
      </c>
      <c r="E445" s="74"/>
      <c r="F445" s="38" t="str">
        <f t="shared" si="60"/>
        <v/>
      </c>
      <c r="G445" s="38" t="str">
        <f t="shared" si="61"/>
        <v/>
      </c>
      <c r="H445" s="73"/>
      <c r="I445" s="73"/>
      <c r="J445" s="73"/>
      <c r="K445" s="83"/>
      <c r="L445" s="82"/>
      <c r="M445" s="82"/>
      <c r="N445" s="83"/>
      <c r="O445" s="131"/>
      <c r="P445" s="255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4946</v>
      </c>
      <c r="AF445" t="s">
        <v>4947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3"/>
      <c r="B446" s="38" t="str">
        <f t="shared" si="58"/>
        <v/>
      </c>
      <c r="C446" s="43"/>
      <c r="D446" s="38" t="str">
        <f t="shared" si="59"/>
        <v/>
      </c>
      <c r="E446" s="74"/>
      <c r="F446" s="38" t="str">
        <f t="shared" si="60"/>
        <v/>
      </c>
      <c r="G446" s="38" t="str">
        <f t="shared" si="61"/>
        <v/>
      </c>
      <c r="H446" s="73"/>
      <c r="I446" s="73"/>
      <c r="J446" s="73"/>
      <c r="K446" s="83"/>
      <c r="L446" s="82"/>
      <c r="M446" s="82"/>
      <c r="N446" s="83"/>
      <c r="O446" s="131"/>
      <c r="P446" s="255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4948</v>
      </c>
      <c r="AF446" t="s">
        <v>4949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3"/>
      <c r="B447" s="38" t="str">
        <f t="shared" si="58"/>
        <v/>
      </c>
      <c r="C447" s="43"/>
      <c r="D447" s="38" t="str">
        <f t="shared" si="59"/>
        <v/>
      </c>
      <c r="E447" s="74"/>
      <c r="F447" s="38" t="str">
        <f t="shared" si="60"/>
        <v/>
      </c>
      <c r="G447" s="38" t="str">
        <f t="shared" si="61"/>
        <v/>
      </c>
      <c r="H447" s="73"/>
      <c r="I447" s="73"/>
      <c r="J447" s="73"/>
      <c r="K447" s="83"/>
      <c r="L447" s="82"/>
      <c r="M447" s="82"/>
      <c r="N447" s="83"/>
      <c r="O447" s="131"/>
      <c r="P447" s="255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4950</v>
      </c>
      <c r="AF447" t="s">
        <v>4951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3"/>
      <c r="B448" s="38" t="str">
        <f t="shared" si="58"/>
        <v/>
      </c>
      <c r="C448" s="43"/>
      <c r="D448" s="38" t="str">
        <f t="shared" si="59"/>
        <v/>
      </c>
      <c r="E448" s="74"/>
      <c r="F448" s="38" t="str">
        <f t="shared" si="60"/>
        <v/>
      </c>
      <c r="G448" s="38" t="str">
        <f t="shared" si="61"/>
        <v/>
      </c>
      <c r="H448" s="73"/>
      <c r="I448" s="73"/>
      <c r="J448" s="73"/>
      <c r="K448" s="83"/>
      <c r="L448" s="82"/>
      <c r="M448" s="82"/>
      <c r="N448" s="83"/>
      <c r="O448" s="131"/>
      <c r="P448" s="255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4952</v>
      </c>
      <c r="AF448" t="s">
        <v>4953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3"/>
      <c r="B449" s="38" t="str">
        <f t="shared" si="58"/>
        <v/>
      </c>
      <c r="C449" s="43"/>
      <c r="D449" s="38" t="str">
        <f t="shared" si="59"/>
        <v/>
      </c>
      <c r="E449" s="74"/>
      <c r="F449" s="38" t="str">
        <f t="shared" si="60"/>
        <v/>
      </c>
      <c r="G449" s="38" t="str">
        <f t="shared" si="61"/>
        <v/>
      </c>
      <c r="H449" s="73"/>
      <c r="I449" s="73"/>
      <c r="J449" s="73"/>
      <c r="K449" s="83"/>
      <c r="L449" s="82"/>
      <c r="M449" s="82"/>
      <c r="N449" s="83"/>
      <c r="O449" s="131"/>
      <c r="P449" s="255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4954</v>
      </c>
      <c r="AF449" t="s">
        <v>4955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3"/>
      <c r="B450" s="38" t="str">
        <f t="shared" si="58"/>
        <v/>
      </c>
      <c r="C450" s="43"/>
      <c r="D450" s="38" t="str">
        <f t="shared" si="59"/>
        <v/>
      </c>
      <c r="E450" s="74"/>
      <c r="F450" s="38" t="str">
        <f t="shared" si="60"/>
        <v/>
      </c>
      <c r="G450" s="38" t="str">
        <f t="shared" si="61"/>
        <v/>
      </c>
      <c r="H450" s="73"/>
      <c r="I450" s="73"/>
      <c r="J450" s="73"/>
      <c r="K450" s="83"/>
      <c r="L450" s="82"/>
      <c r="M450" s="82"/>
      <c r="N450" s="83"/>
      <c r="O450" s="131"/>
      <c r="P450" s="255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4956</v>
      </c>
      <c r="AF450" t="s">
        <v>4957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3"/>
      <c r="B451" s="38" t="str">
        <f t="shared" si="58"/>
        <v/>
      </c>
      <c r="C451" s="43"/>
      <c r="D451" s="38" t="str">
        <f t="shared" si="59"/>
        <v/>
      </c>
      <c r="E451" s="74"/>
      <c r="F451" s="38" t="str">
        <f t="shared" si="60"/>
        <v/>
      </c>
      <c r="G451" s="38" t="str">
        <f t="shared" si="61"/>
        <v/>
      </c>
      <c r="H451" s="73"/>
      <c r="I451" s="73"/>
      <c r="J451" s="73"/>
      <c r="K451" s="83"/>
      <c r="L451" s="82"/>
      <c r="M451" s="82"/>
      <c r="N451" s="83"/>
      <c r="O451" s="131"/>
      <c r="P451" s="255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4958</v>
      </c>
      <c r="AF451" t="s">
        <v>4959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3"/>
      <c r="B452" s="38" t="str">
        <f t="shared" ref="B452:B501" si="67">IFERROR(VLOOKUP(A452,$V$6:$W$23,2,FALSE),"")</f>
        <v/>
      </c>
      <c r="C452" s="43"/>
      <c r="D452" s="38" t="str">
        <f t="shared" ref="D452:D501" si="68">IFERROR(VLOOKUP(C452,$Y$5:$AA$129,2,FALSE),"")</f>
        <v/>
      </c>
      <c r="E452" s="74"/>
      <c r="F452" s="38" t="str">
        <f t="shared" ref="F452:F501" si="69">IFERROR(VLOOKUP(E452,$AE$6:$AF$1763,2,FALSE),"")</f>
        <v/>
      </c>
      <c r="G452" s="38" t="str">
        <f t="shared" ref="G452:G501" si="70">IFERROR(VLOOKUP(E452,$AE$6:$AH$1763,4,FALSE),"")</f>
        <v/>
      </c>
      <c r="H452" s="73"/>
      <c r="I452" s="73"/>
      <c r="J452" s="73"/>
      <c r="K452" s="83"/>
      <c r="L452" s="82"/>
      <c r="M452" s="82"/>
      <c r="N452" s="83"/>
      <c r="O452" s="131"/>
      <c r="P452" s="255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4960</v>
      </c>
      <c r="AF452" t="s">
        <v>4961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3"/>
      <c r="B453" s="38" t="str">
        <f t="shared" si="67"/>
        <v/>
      </c>
      <c r="C453" s="43"/>
      <c r="D453" s="38" t="str">
        <f t="shared" si="68"/>
        <v/>
      </c>
      <c r="E453" s="74"/>
      <c r="F453" s="38" t="str">
        <f t="shared" si="69"/>
        <v/>
      </c>
      <c r="G453" s="38" t="str">
        <f t="shared" si="70"/>
        <v/>
      </c>
      <c r="H453" s="73"/>
      <c r="I453" s="73"/>
      <c r="J453" s="73"/>
      <c r="K453" s="83"/>
      <c r="L453" s="82"/>
      <c r="M453" s="82"/>
      <c r="N453" s="83"/>
      <c r="O453" s="131"/>
      <c r="P453" s="255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4962</v>
      </c>
      <c r="AF453" t="s">
        <v>4955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3"/>
      <c r="B454" s="38" t="str">
        <f t="shared" si="67"/>
        <v/>
      </c>
      <c r="C454" s="43"/>
      <c r="D454" s="38" t="str">
        <f t="shared" si="68"/>
        <v/>
      </c>
      <c r="E454" s="74"/>
      <c r="F454" s="38" t="str">
        <f t="shared" si="69"/>
        <v/>
      </c>
      <c r="G454" s="38" t="str">
        <f t="shared" si="70"/>
        <v/>
      </c>
      <c r="H454" s="73"/>
      <c r="I454" s="73"/>
      <c r="J454" s="73"/>
      <c r="K454" s="83"/>
      <c r="L454" s="82"/>
      <c r="M454" s="82"/>
      <c r="N454" s="83"/>
      <c r="O454" s="131"/>
      <c r="P454" s="255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4963</v>
      </c>
      <c r="AF454" t="s">
        <v>4957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3"/>
      <c r="B455" s="38" t="str">
        <f t="shared" si="67"/>
        <v/>
      </c>
      <c r="C455" s="43"/>
      <c r="D455" s="38" t="str">
        <f t="shared" si="68"/>
        <v/>
      </c>
      <c r="E455" s="74"/>
      <c r="F455" s="38" t="str">
        <f t="shared" si="69"/>
        <v/>
      </c>
      <c r="G455" s="38" t="str">
        <f t="shared" si="70"/>
        <v/>
      </c>
      <c r="H455" s="73"/>
      <c r="I455" s="73"/>
      <c r="J455" s="73"/>
      <c r="K455" s="83"/>
      <c r="L455" s="82"/>
      <c r="M455" s="82"/>
      <c r="N455" s="83"/>
      <c r="O455" s="131"/>
      <c r="P455" s="255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4964</v>
      </c>
      <c r="AF455" t="s">
        <v>4965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3"/>
      <c r="B456" s="38" t="str">
        <f t="shared" si="67"/>
        <v/>
      </c>
      <c r="C456" s="43"/>
      <c r="D456" s="38" t="str">
        <f t="shared" si="68"/>
        <v/>
      </c>
      <c r="E456" s="74"/>
      <c r="F456" s="38" t="str">
        <f t="shared" si="69"/>
        <v/>
      </c>
      <c r="G456" s="38" t="str">
        <f t="shared" si="70"/>
        <v/>
      </c>
      <c r="H456" s="73"/>
      <c r="I456" s="73"/>
      <c r="J456" s="73"/>
      <c r="K456" s="83"/>
      <c r="L456" s="82"/>
      <c r="M456" s="82"/>
      <c r="N456" s="83"/>
      <c r="O456" s="131"/>
      <c r="P456" s="255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4966</v>
      </c>
      <c r="AF456" t="s">
        <v>4967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3"/>
      <c r="B457" s="38" t="str">
        <f t="shared" si="67"/>
        <v/>
      </c>
      <c r="C457" s="43"/>
      <c r="D457" s="38" t="str">
        <f t="shared" si="68"/>
        <v/>
      </c>
      <c r="E457" s="74"/>
      <c r="F457" s="38" t="str">
        <f t="shared" si="69"/>
        <v/>
      </c>
      <c r="G457" s="38" t="str">
        <f t="shared" si="70"/>
        <v/>
      </c>
      <c r="H457" s="73"/>
      <c r="I457" s="73"/>
      <c r="J457" s="73"/>
      <c r="K457" s="83"/>
      <c r="L457" s="82"/>
      <c r="M457" s="82"/>
      <c r="N457" s="83"/>
      <c r="O457" s="131"/>
      <c r="P457" s="255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3"/>
      <c r="B458" s="38" t="str">
        <f t="shared" si="67"/>
        <v/>
      </c>
      <c r="C458" s="43"/>
      <c r="D458" s="38" t="str">
        <f t="shared" si="68"/>
        <v/>
      </c>
      <c r="E458" s="74"/>
      <c r="F458" s="38" t="str">
        <f t="shared" si="69"/>
        <v/>
      </c>
      <c r="G458" s="38" t="str">
        <f t="shared" si="70"/>
        <v/>
      </c>
      <c r="H458" s="73"/>
      <c r="I458" s="73"/>
      <c r="J458" s="73"/>
      <c r="K458" s="83"/>
      <c r="L458" s="82"/>
      <c r="M458" s="82"/>
      <c r="N458" s="83"/>
      <c r="O458" s="131"/>
      <c r="P458" s="255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3"/>
      <c r="B459" s="38" t="str">
        <f t="shared" si="67"/>
        <v/>
      </c>
      <c r="C459" s="43"/>
      <c r="D459" s="38" t="str">
        <f t="shared" si="68"/>
        <v/>
      </c>
      <c r="E459" s="74"/>
      <c r="F459" s="38" t="str">
        <f t="shared" si="69"/>
        <v/>
      </c>
      <c r="G459" s="38" t="str">
        <f t="shared" si="70"/>
        <v/>
      </c>
      <c r="H459" s="73"/>
      <c r="I459" s="73"/>
      <c r="J459" s="73"/>
      <c r="K459" s="83"/>
      <c r="L459" s="82"/>
      <c r="M459" s="82"/>
      <c r="N459" s="83"/>
      <c r="O459" s="131"/>
      <c r="P459" s="255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3180</v>
      </c>
      <c r="AF459" t="s">
        <v>3181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3"/>
      <c r="B460" s="38" t="str">
        <f t="shared" si="67"/>
        <v/>
      </c>
      <c r="C460" s="43"/>
      <c r="D460" s="38" t="str">
        <f t="shared" si="68"/>
        <v/>
      </c>
      <c r="E460" s="74"/>
      <c r="F460" s="38" t="str">
        <f t="shared" si="69"/>
        <v/>
      </c>
      <c r="G460" s="38" t="str">
        <f t="shared" si="70"/>
        <v/>
      </c>
      <c r="H460" s="73"/>
      <c r="I460" s="73"/>
      <c r="J460" s="73"/>
      <c r="K460" s="83"/>
      <c r="L460" s="82"/>
      <c r="M460" s="82"/>
      <c r="N460" s="83"/>
      <c r="O460" s="131"/>
      <c r="P460" s="255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3182</v>
      </c>
      <c r="AF460" t="s">
        <v>3183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3"/>
      <c r="B461" s="38" t="str">
        <f t="shared" si="67"/>
        <v/>
      </c>
      <c r="C461" s="43"/>
      <c r="D461" s="38" t="str">
        <f t="shared" si="68"/>
        <v/>
      </c>
      <c r="E461" s="74"/>
      <c r="F461" s="38" t="str">
        <f t="shared" si="69"/>
        <v/>
      </c>
      <c r="G461" s="38" t="str">
        <f t="shared" si="70"/>
        <v/>
      </c>
      <c r="H461" s="73"/>
      <c r="I461" s="73"/>
      <c r="J461" s="73"/>
      <c r="K461" s="83"/>
      <c r="L461" s="82"/>
      <c r="M461" s="82"/>
      <c r="N461" s="83"/>
      <c r="O461" s="131"/>
      <c r="P461" s="255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3184</v>
      </c>
      <c r="AF461" t="s">
        <v>3185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3"/>
      <c r="B462" s="38" t="str">
        <f t="shared" si="67"/>
        <v/>
      </c>
      <c r="C462" s="43"/>
      <c r="D462" s="38" t="str">
        <f t="shared" si="68"/>
        <v/>
      </c>
      <c r="E462" s="74"/>
      <c r="F462" s="38" t="str">
        <f t="shared" si="69"/>
        <v/>
      </c>
      <c r="G462" s="38" t="str">
        <f t="shared" si="70"/>
        <v/>
      </c>
      <c r="H462" s="73"/>
      <c r="I462" s="73"/>
      <c r="J462" s="73"/>
      <c r="K462" s="83"/>
      <c r="L462" s="82"/>
      <c r="M462" s="82"/>
      <c r="N462" s="83"/>
      <c r="O462" s="131"/>
      <c r="P462" s="255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3186</v>
      </c>
      <c r="AF462" t="s">
        <v>3187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3"/>
      <c r="B463" s="38" t="str">
        <f t="shared" si="67"/>
        <v/>
      </c>
      <c r="C463" s="43"/>
      <c r="D463" s="38" t="str">
        <f t="shared" si="68"/>
        <v/>
      </c>
      <c r="E463" s="74"/>
      <c r="F463" s="38" t="str">
        <f t="shared" si="69"/>
        <v/>
      </c>
      <c r="G463" s="38" t="str">
        <f t="shared" si="70"/>
        <v/>
      </c>
      <c r="H463" s="73"/>
      <c r="I463" s="73"/>
      <c r="J463" s="73"/>
      <c r="K463" s="83"/>
      <c r="L463" s="82"/>
      <c r="M463" s="82"/>
      <c r="N463" s="83"/>
      <c r="O463" s="131"/>
      <c r="P463" s="255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3188</v>
      </c>
      <c r="AF463" t="s">
        <v>3189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3"/>
      <c r="B464" s="38" t="str">
        <f t="shared" si="67"/>
        <v/>
      </c>
      <c r="C464" s="43"/>
      <c r="D464" s="38" t="str">
        <f t="shared" si="68"/>
        <v/>
      </c>
      <c r="E464" s="74"/>
      <c r="F464" s="38" t="str">
        <f t="shared" si="69"/>
        <v/>
      </c>
      <c r="G464" s="38" t="str">
        <f t="shared" si="70"/>
        <v/>
      </c>
      <c r="H464" s="73"/>
      <c r="I464" s="73"/>
      <c r="J464" s="73"/>
      <c r="K464" s="83"/>
      <c r="L464" s="82"/>
      <c r="M464" s="82"/>
      <c r="N464" s="83"/>
      <c r="O464" s="131"/>
      <c r="P464" s="255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3190</v>
      </c>
      <c r="AF464" t="s">
        <v>3191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3"/>
      <c r="B465" s="38" t="str">
        <f t="shared" si="67"/>
        <v/>
      </c>
      <c r="C465" s="43"/>
      <c r="D465" s="38" t="str">
        <f t="shared" si="68"/>
        <v/>
      </c>
      <c r="E465" s="74"/>
      <c r="F465" s="38" t="str">
        <f t="shared" si="69"/>
        <v/>
      </c>
      <c r="G465" s="38" t="str">
        <f t="shared" si="70"/>
        <v/>
      </c>
      <c r="H465" s="73"/>
      <c r="I465" s="73"/>
      <c r="J465" s="73"/>
      <c r="K465" s="83"/>
      <c r="L465" s="82"/>
      <c r="M465" s="82"/>
      <c r="N465" s="83"/>
      <c r="O465" s="131"/>
      <c r="P465" s="255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3192</v>
      </c>
      <c r="AF465" t="s">
        <v>3193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3"/>
      <c r="B466" s="38" t="str">
        <f t="shared" si="67"/>
        <v/>
      </c>
      <c r="C466" s="43"/>
      <c r="D466" s="38" t="str">
        <f t="shared" si="68"/>
        <v/>
      </c>
      <c r="E466" s="74"/>
      <c r="F466" s="38" t="str">
        <f t="shared" si="69"/>
        <v/>
      </c>
      <c r="G466" s="38" t="str">
        <f t="shared" si="70"/>
        <v/>
      </c>
      <c r="H466" s="73"/>
      <c r="I466" s="73"/>
      <c r="J466" s="73"/>
      <c r="K466" s="83"/>
      <c r="L466" s="82"/>
      <c r="M466" s="82"/>
      <c r="N466" s="83"/>
      <c r="O466" s="131"/>
      <c r="P466" s="255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3194</v>
      </c>
      <c r="AF466" t="s">
        <v>3195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3"/>
      <c r="B467" s="38" t="str">
        <f t="shared" si="67"/>
        <v/>
      </c>
      <c r="C467" s="43"/>
      <c r="D467" s="38" t="str">
        <f t="shared" si="68"/>
        <v/>
      </c>
      <c r="E467" s="74"/>
      <c r="F467" s="38" t="str">
        <f t="shared" si="69"/>
        <v/>
      </c>
      <c r="G467" s="38" t="str">
        <f t="shared" si="70"/>
        <v/>
      </c>
      <c r="H467" s="73"/>
      <c r="I467" s="73"/>
      <c r="J467" s="73"/>
      <c r="K467" s="83"/>
      <c r="L467" s="82"/>
      <c r="M467" s="82"/>
      <c r="N467" s="83"/>
      <c r="O467" s="83"/>
      <c r="P467" s="255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3196</v>
      </c>
      <c r="AF467" t="s">
        <v>3197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3"/>
      <c r="B468" s="38" t="str">
        <f t="shared" si="67"/>
        <v/>
      </c>
      <c r="C468" s="43"/>
      <c r="D468" s="38" t="str">
        <f t="shared" si="68"/>
        <v/>
      </c>
      <c r="E468" s="74"/>
      <c r="F468" s="38" t="str">
        <f t="shared" si="69"/>
        <v/>
      </c>
      <c r="G468" s="38" t="str">
        <f t="shared" si="70"/>
        <v/>
      </c>
      <c r="H468" s="73"/>
      <c r="I468" s="73"/>
      <c r="J468" s="73"/>
      <c r="K468" s="83"/>
      <c r="L468" s="82"/>
      <c r="M468" s="82"/>
      <c r="N468" s="83"/>
      <c r="O468" s="83"/>
      <c r="P468" s="255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3198</v>
      </c>
      <c r="AF468" t="s">
        <v>3199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3"/>
      <c r="B469" s="38" t="str">
        <f t="shared" si="67"/>
        <v/>
      </c>
      <c r="C469" s="43"/>
      <c r="D469" s="38" t="str">
        <f t="shared" si="68"/>
        <v/>
      </c>
      <c r="E469" s="74"/>
      <c r="F469" s="38" t="str">
        <f t="shared" si="69"/>
        <v/>
      </c>
      <c r="G469" s="38" t="str">
        <f t="shared" si="70"/>
        <v/>
      </c>
      <c r="H469" s="73"/>
      <c r="I469" s="73"/>
      <c r="J469" s="73"/>
      <c r="K469" s="83"/>
      <c r="L469" s="82"/>
      <c r="M469" s="82"/>
      <c r="N469" s="83"/>
      <c r="O469" s="83"/>
      <c r="P469" s="255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3200</v>
      </c>
      <c r="AF469" t="s">
        <v>3201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3"/>
      <c r="B470" s="38" t="str">
        <f t="shared" si="67"/>
        <v/>
      </c>
      <c r="C470" s="43"/>
      <c r="D470" s="38" t="str">
        <f t="shared" si="68"/>
        <v/>
      </c>
      <c r="E470" s="74"/>
      <c r="F470" s="38" t="str">
        <f t="shared" si="69"/>
        <v/>
      </c>
      <c r="G470" s="38" t="str">
        <f t="shared" si="70"/>
        <v/>
      </c>
      <c r="H470" s="73"/>
      <c r="I470" s="73"/>
      <c r="J470" s="73"/>
      <c r="K470" s="83"/>
      <c r="L470" s="82"/>
      <c r="M470" s="82"/>
      <c r="N470" s="83"/>
      <c r="O470" s="83"/>
      <c r="P470" s="255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4968</v>
      </c>
      <c r="AF470" t="s">
        <v>4969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3"/>
      <c r="B471" s="38" t="str">
        <f t="shared" si="67"/>
        <v/>
      </c>
      <c r="C471" s="43"/>
      <c r="D471" s="38" t="str">
        <f t="shared" si="68"/>
        <v/>
      </c>
      <c r="E471" s="74"/>
      <c r="F471" s="38" t="str">
        <f t="shared" si="69"/>
        <v/>
      </c>
      <c r="G471" s="38" t="str">
        <f t="shared" si="70"/>
        <v/>
      </c>
      <c r="H471" s="73"/>
      <c r="I471" s="73"/>
      <c r="J471" s="73"/>
      <c r="K471" s="83"/>
      <c r="L471" s="82"/>
      <c r="M471" s="82"/>
      <c r="N471" s="83"/>
      <c r="O471" s="83"/>
      <c r="P471" s="255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4970</v>
      </c>
      <c r="AF471" t="s">
        <v>4971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3"/>
      <c r="B472" s="38" t="str">
        <f t="shared" si="67"/>
        <v/>
      </c>
      <c r="C472" s="43"/>
      <c r="D472" s="38" t="str">
        <f t="shared" si="68"/>
        <v/>
      </c>
      <c r="E472" s="74"/>
      <c r="F472" s="38" t="str">
        <f t="shared" si="69"/>
        <v/>
      </c>
      <c r="G472" s="38" t="str">
        <f t="shared" si="70"/>
        <v/>
      </c>
      <c r="H472" s="73"/>
      <c r="I472" s="73"/>
      <c r="J472" s="73"/>
      <c r="K472" s="83"/>
      <c r="L472" s="82"/>
      <c r="M472" s="82"/>
      <c r="N472" s="83"/>
      <c r="O472" s="83"/>
      <c r="P472" s="255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4972</v>
      </c>
      <c r="AF472" t="s">
        <v>4973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3"/>
      <c r="B473" s="38" t="str">
        <f t="shared" si="67"/>
        <v/>
      </c>
      <c r="C473" s="43"/>
      <c r="D473" s="38" t="str">
        <f t="shared" si="68"/>
        <v/>
      </c>
      <c r="E473" s="74"/>
      <c r="F473" s="38" t="str">
        <f t="shared" si="69"/>
        <v/>
      </c>
      <c r="G473" s="38" t="str">
        <f t="shared" si="70"/>
        <v/>
      </c>
      <c r="H473" s="73"/>
      <c r="I473" s="73"/>
      <c r="J473" s="73"/>
      <c r="K473" s="83"/>
      <c r="L473" s="82"/>
      <c r="M473" s="82"/>
      <c r="N473" s="83"/>
      <c r="O473" s="83"/>
      <c r="P473" s="255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4974</v>
      </c>
      <c r="AF473" t="s">
        <v>4975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3"/>
      <c r="B474" s="38" t="str">
        <f t="shared" si="67"/>
        <v/>
      </c>
      <c r="C474" s="43"/>
      <c r="D474" s="38" t="str">
        <f t="shared" si="68"/>
        <v/>
      </c>
      <c r="E474" s="74"/>
      <c r="F474" s="38" t="str">
        <f t="shared" si="69"/>
        <v/>
      </c>
      <c r="G474" s="38" t="str">
        <f t="shared" si="70"/>
        <v/>
      </c>
      <c r="H474" s="73"/>
      <c r="I474" s="73"/>
      <c r="J474" s="73"/>
      <c r="K474" s="83"/>
      <c r="L474" s="82"/>
      <c r="M474" s="82"/>
      <c r="N474" s="83"/>
      <c r="O474" s="83"/>
      <c r="P474" s="255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3"/>
      <c r="B475" s="38" t="str">
        <f t="shared" si="67"/>
        <v/>
      </c>
      <c r="C475" s="43"/>
      <c r="D475" s="38" t="str">
        <f t="shared" si="68"/>
        <v/>
      </c>
      <c r="E475" s="74"/>
      <c r="F475" s="38" t="str">
        <f t="shared" si="69"/>
        <v/>
      </c>
      <c r="G475" s="38" t="str">
        <f t="shared" si="70"/>
        <v/>
      </c>
      <c r="H475" s="73"/>
      <c r="I475" s="73"/>
      <c r="J475" s="73"/>
      <c r="K475" s="83"/>
      <c r="L475" s="82"/>
      <c r="M475" s="82"/>
      <c r="N475" s="83"/>
      <c r="O475" s="83"/>
      <c r="P475" s="255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4976</v>
      </c>
      <c r="AF475" t="s">
        <v>4977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3"/>
      <c r="B476" s="38" t="str">
        <f t="shared" si="67"/>
        <v/>
      </c>
      <c r="C476" s="43"/>
      <c r="D476" s="38" t="str">
        <f t="shared" si="68"/>
        <v/>
      </c>
      <c r="E476" s="74"/>
      <c r="F476" s="38" t="str">
        <f t="shared" si="69"/>
        <v/>
      </c>
      <c r="G476" s="38" t="str">
        <f t="shared" si="70"/>
        <v/>
      </c>
      <c r="H476" s="73"/>
      <c r="I476" s="73"/>
      <c r="J476" s="73"/>
      <c r="K476" s="83"/>
      <c r="L476" s="82"/>
      <c r="M476" s="82"/>
      <c r="N476" s="83"/>
      <c r="O476" s="83"/>
      <c r="P476" s="255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3"/>
      <c r="B477" s="38" t="str">
        <f t="shared" si="67"/>
        <v/>
      </c>
      <c r="C477" s="43"/>
      <c r="D477" s="38" t="str">
        <f t="shared" si="68"/>
        <v/>
      </c>
      <c r="E477" s="74"/>
      <c r="F477" s="38" t="str">
        <f t="shared" si="69"/>
        <v/>
      </c>
      <c r="G477" s="38" t="str">
        <f t="shared" si="70"/>
        <v/>
      </c>
      <c r="H477" s="73"/>
      <c r="I477" s="73"/>
      <c r="J477" s="73"/>
      <c r="K477" s="83"/>
      <c r="L477" s="82"/>
      <c r="M477" s="82"/>
      <c r="N477" s="83"/>
      <c r="O477" s="83"/>
      <c r="P477" s="255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3"/>
      <c r="B478" s="38" t="str">
        <f t="shared" si="67"/>
        <v/>
      </c>
      <c r="C478" s="43"/>
      <c r="D478" s="38" t="str">
        <f t="shared" si="68"/>
        <v/>
      </c>
      <c r="E478" s="74"/>
      <c r="F478" s="38" t="str">
        <f t="shared" si="69"/>
        <v/>
      </c>
      <c r="G478" s="38" t="str">
        <f t="shared" si="70"/>
        <v/>
      </c>
      <c r="H478" s="73"/>
      <c r="I478" s="73"/>
      <c r="J478" s="73"/>
      <c r="K478" s="83"/>
      <c r="L478" s="82"/>
      <c r="M478" s="82"/>
      <c r="N478" s="83"/>
      <c r="O478" s="83"/>
      <c r="P478" s="255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3"/>
      <c r="B479" s="38" t="str">
        <f t="shared" si="67"/>
        <v/>
      </c>
      <c r="C479" s="43"/>
      <c r="D479" s="38" t="str">
        <f t="shared" si="68"/>
        <v/>
      </c>
      <c r="E479" s="74"/>
      <c r="F479" s="38" t="str">
        <f t="shared" si="69"/>
        <v/>
      </c>
      <c r="G479" s="38" t="str">
        <f t="shared" si="70"/>
        <v/>
      </c>
      <c r="H479" s="73"/>
      <c r="I479" s="73"/>
      <c r="J479" s="73"/>
      <c r="K479" s="83"/>
      <c r="L479" s="82"/>
      <c r="M479" s="82"/>
      <c r="N479" s="83"/>
      <c r="O479" s="83"/>
      <c r="P479" s="255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4978</v>
      </c>
      <c r="AF479" t="s">
        <v>4979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3"/>
      <c r="B480" s="38" t="str">
        <f t="shared" si="67"/>
        <v/>
      </c>
      <c r="C480" s="43"/>
      <c r="D480" s="38" t="str">
        <f t="shared" si="68"/>
        <v/>
      </c>
      <c r="E480" s="74"/>
      <c r="F480" s="38" t="str">
        <f t="shared" si="69"/>
        <v/>
      </c>
      <c r="G480" s="38" t="str">
        <f t="shared" si="70"/>
        <v/>
      </c>
      <c r="H480" s="73"/>
      <c r="I480" s="73"/>
      <c r="J480" s="73"/>
      <c r="K480" s="83"/>
      <c r="L480" s="82"/>
      <c r="M480" s="82"/>
      <c r="N480" s="83"/>
      <c r="O480" s="83"/>
      <c r="P480" s="255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3"/>
      <c r="B481" s="38" t="str">
        <f t="shared" si="67"/>
        <v/>
      </c>
      <c r="C481" s="43"/>
      <c r="D481" s="38" t="str">
        <f t="shared" si="68"/>
        <v/>
      </c>
      <c r="E481" s="74"/>
      <c r="F481" s="38" t="str">
        <f t="shared" si="69"/>
        <v/>
      </c>
      <c r="G481" s="38" t="str">
        <f t="shared" si="70"/>
        <v/>
      </c>
      <c r="H481" s="73"/>
      <c r="I481" s="73"/>
      <c r="J481" s="73"/>
      <c r="K481" s="83"/>
      <c r="L481" s="82"/>
      <c r="M481" s="82"/>
      <c r="N481" s="83"/>
      <c r="O481" s="83"/>
      <c r="P481" s="255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4980</v>
      </c>
      <c r="AF481" t="s">
        <v>4981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3"/>
      <c r="B482" s="38" t="str">
        <f t="shared" si="67"/>
        <v/>
      </c>
      <c r="C482" s="43"/>
      <c r="D482" s="38" t="str">
        <f t="shared" si="68"/>
        <v/>
      </c>
      <c r="E482" s="74"/>
      <c r="F482" s="38" t="str">
        <f t="shared" si="69"/>
        <v/>
      </c>
      <c r="G482" s="38" t="str">
        <f t="shared" si="70"/>
        <v/>
      </c>
      <c r="H482" s="73"/>
      <c r="I482" s="73"/>
      <c r="J482" s="73"/>
      <c r="K482" s="83"/>
      <c r="L482" s="82"/>
      <c r="M482" s="82"/>
      <c r="N482" s="83"/>
      <c r="O482" s="83"/>
      <c r="P482" s="255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3202</v>
      </c>
      <c r="AF482" t="s">
        <v>3203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3"/>
      <c r="B483" s="38" t="str">
        <f t="shared" si="67"/>
        <v/>
      </c>
      <c r="C483" s="43"/>
      <c r="D483" s="38" t="str">
        <f t="shared" si="68"/>
        <v/>
      </c>
      <c r="E483" s="74"/>
      <c r="F483" s="38" t="str">
        <f t="shared" si="69"/>
        <v/>
      </c>
      <c r="G483" s="38" t="str">
        <f t="shared" si="70"/>
        <v/>
      </c>
      <c r="H483" s="73"/>
      <c r="I483" s="73"/>
      <c r="J483" s="73"/>
      <c r="K483" s="83"/>
      <c r="L483" s="82"/>
      <c r="M483" s="82"/>
      <c r="N483" s="83"/>
      <c r="O483" s="83"/>
      <c r="P483" s="255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4982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3"/>
      <c r="B484" s="38" t="str">
        <f t="shared" si="67"/>
        <v/>
      </c>
      <c r="C484" s="43"/>
      <c r="D484" s="38" t="str">
        <f t="shared" si="68"/>
        <v/>
      </c>
      <c r="E484" s="74"/>
      <c r="F484" s="38" t="str">
        <f t="shared" si="69"/>
        <v/>
      </c>
      <c r="G484" s="38" t="str">
        <f t="shared" si="70"/>
        <v/>
      </c>
      <c r="H484" s="73"/>
      <c r="I484" s="73"/>
      <c r="J484" s="73"/>
      <c r="K484" s="83"/>
      <c r="L484" s="82"/>
      <c r="M484" s="82"/>
      <c r="N484" s="83"/>
      <c r="O484" s="83"/>
      <c r="P484" s="255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3"/>
      <c r="B485" s="38" t="str">
        <f t="shared" si="67"/>
        <v/>
      </c>
      <c r="C485" s="43"/>
      <c r="D485" s="38" t="str">
        <f t="shared" si="68"/>
        <v/>
      </c>
      <c r="E485" s="74"/>
      <c r="F485" s="38" t="str">
        <f t="shared" si="69"/>
        <v/>
      </c>
      <c r="G485" s="38" t="str">
        <f t="shared" si="70"/>
        <v/>
      </c>
      <c r="H485" s="73"/>
      <c r="I485" s="73"/>
      <c r="J485" s="73"/>
      <c r="K485" s="83"/>
      <c r="L485" s="82"/>
      <c r="M485" s="82"/>
      <c r="N485" s="83"/>
      <c r="O485" s="83"/>
      <c r="P485" s="255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3"/>
      <c r="B486" s="38" t="str">
        <f t="shared" si="67"/>
        <v/>
      </c>
      <c r="C486" s="43"/>
      <c r="D486" s="38" t="str">
        <f t="shared" si="68"/>
        <v/>
      </c>
      <c r="E486" s="74"/>
      <c r="F486" s="38" t="str">
        <f t="shared" si="69"/>
        <v/>
      </c>
      <c r="G486" s="38" t="str">
        <f t="shared" si="70"/>
        <v/>
      </c>
      <c r="H486" s="73"/>
      <c r="I486" s="73"/>
      <c r="J486" s="73"/>
      <c r="K486" s="83"/>
      <c r="L486" s="82"/>
      <c r="M486" s="82"/>
      <c r="N486" s="83"/>
      <c r="O486" s="83"/>
      <c r="P486" s="255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3204</v>
      </c>
      <c r="AF486" t="s">
        <v>3205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3"/>
      <c r="B487" s="38" t="str">
        <f t="shared" si="67"/>
        <v/>
      </c>
      <c r="C487" s="43"/>
      <c r="D487" s="38" t="str">
        <f t="shared" si="68"/>
        <v/>
      </c>
      <c r="E487" s="74"/>
      <c r="F487" s="38" t="str">
        <f t="shared" si="69"/>
        <v/>
      </c>
      <c r="G487" s="38" t="str">
        <f t="shared" si="70"/>
        <v/>
      </c>
      <c r="H487" s="73"/>
      <c r="I487" s="73"/>
      <c r="J487" s="73"/>
      <c r="K487" s="83"/>
      <c r="L487" s="82"/>
      <c r="M487" s="82"/>
      <c r="N487" s="83"/>
      <c r="O487" s="83"/>
      <c r="P487" s="255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4983</v>
      </c>
      <c r="AF487" t="s">
        <v>4984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3"/>
      <c r="B488" s="38" t="str">
        <f t="shared" si="67"/>
        <v/>
      </c>
      <c r="C488" s="43"/>
      <c r="D488" s="38" t="str">
        <f t="shared" si="68"/>
        <v/>
      </c>
      <c r="E488" s="74"/>
      <c r="F488" s="38" t="str">
        <f t="shared" si="69"/>
        <v/>
      </c>
      <c r="G488" s="38" t="str">
        <f t="shared" si="70"/>
        <v/>
      </c>
      <c r="H488" s="73"/>
      <c r="I488" s="73"/>
      <c r="J488" s="73"/>
      <c r="K488" s="83"/>
      <c r="L488" s="82"/>
      <c r="M488" s="82"/>
      <c r="N488" s="83"/>
      <c r="O488" s="83"/>
      <c r="P488" s="255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4985</v>
      </c>
      <c r="AF488" t="s">
        <v>4986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3"/>
      <c r="B489" s="38" t="str">
        <f t="shared" si="67"/>
        <v/>
      </c>
      <c r="C489" s="43"/>
      <c r="D489" s="38" t="str">
        <f t="shared" si="68"/>
        <v/>
      </c>
      <c r="E489" s="74"/>
      <c r="F489" s="38" t="str">
        <f t="shared" si="69"/>
        <v/>
      </c>
      <c r="G489" s="38" t="str">
        <f t="shared" si="70"/>
        <v/>
      </c>
      <c r="H489" s="73"/>
      <c r="I489" s="73"/>
      <c r="J489" s="73"/>
      <c r="K489" s="83"/>
      <c r="L489" s="82"/>
      <c r="M489" s="82"/>
      <c r="N489" s="83"/>
      <c r="O489" s="83"/>
      <c r="P489" s="255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4987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3"/>
      <c r="B490" s="38" t="str">
        <f t="shared" si="67"/>
        <v/>
      </c>
      <c r="C490" s="43"/>
      <c r="D490" s="38" t="str">
        <f t="shared" si="68"/>
        <v/>
      </c>
      <c r="E490" s="74"/>
      <c r="F490" s="38" t="str">
        <f t="shared" si="69"/>
        <v/>
      </c>
      <c r="G490" s="38" t="str">
        <f t="shared" si="70"/>
        <v/>
      </c>
      <c r="H490" s="73"/>
      <c r="I490" s="73"/>
      <c r="J490" s="73"/>
      <c r="K490" s="83"/>
      <c r="L490" s="82"/>
      <c r="M490" s="82"/>
      <c r="N490" s="83"/>
      <c r="O490" s="83"/>
      <c r="P490" s="255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3"/>
      <c r="B491" s="38" t="str">
        <f t="shared" si="67"/>
        <v/>
      </c>
      <c r="C491" s="43"/>
      <c r="D491" s="38" t="str">
        <f t="shared" si="68"/>
        <v/>
      </c>
      <c r="E491" s="74"/>
      <c r="F491" s="38" t="str">
        <f t="shared" si="69"/>
        <v/>
      </c>
      <c r="G491" s="38" t="str">
        <f t="shared" si="70"/>
        <v/>
      </c>
      <c r="H491" s="73"/>
      <c r="I491" s="73"/>
      <c r="J491" s="73"/>
      <c r="K491" s="83"/>
      <c r="L491" s="82"/>
      <c r="M491" s="82"/>
      <c r="N491" s="83"/>
      <c r="O491" s="83"/>
      <c r="P491" s="255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4988</v>
      </c>
      <c r="AF491" t="s">
        <v>4989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3"/>
      <c r="B492" s="38" t="str">
        <f t="shared" si="67"/>
        <v/>
      </c>
      <c r="C492" s="43"/>
      <c r="D492" s="38" t="str">
        <f t="shared" si="68"/>
        <v/>
      </c>
      <c r="E492" s="74"/>
      <c r="F492" s="38" t="str">
        <f t="shared" si="69"/>
        <v/>
      </c>
      <c r="G492" s="38" t="str">
        <f t="shared" si="70"/>
        <v/>
      </c>
      <c r="H492" s="73"/>
      <c r="I492" s="73"/>
      <c r="J492" s="73"/>
      <c r="K492" s="83"/>
      <c r="L492" s="82"/>
      <c r="M492" s="82"/>
      <c r="N492" s="83"/>
      <c r="O492" s="83"/>
      <c r="P492" s="255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4990</v>
      </c>
      <c r="AF492" t="s">
        <v>4991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3"/>
      <c r="B493" s="38" t="str">
        <f t="shared" si="67"/>
        <v/>
      </c>
      <c r="C493" s="43"/>
      <c r="D493" s="38" t="str">
        <f t="shared" si="68"/>
        <v/>
      </c>
      <c r="E493" s="74"/>
      <c r="F493" s="38" t="str">
        <f t="shared" si="69"/>
        <v/>
      </c>
      <c r="G493" s="38" t="str">
        <f t="shared" si="70"/>
        <v/>
      </c>
      <c r="H493" s="73"/>
      <c r="I493" s="73"/>
      <c r="J493" s="73"/>
      <c r="K493" s="83"/>
      <c r="L493" s="82"/>
      <c r="M493" s="82"/>
      <c r="N493" s="83"/>
      <c r="O493" s="83"/>
      <c r="P493" s="255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4992</v>
      </c>
      <c r="AF493" t="s">
        <v>4993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3"/>
      <c r="B494" s="38" t="str">
        <f t="shared" si="67"/>
        <v/>
      </c>
      <c r="C494" s="43"/>
      <c r="D494" s="38" t="str">
        <f t="shared" si="68"/>
        <v/>
      </c>
      <c r="E494" s="74"/>
      <c r="F494" s="38" t="str">
        <f t="shared" si="69"/>
        <v/>
      </c>
      <c r="G494" s="38" t="str">
        <f t="shared" si="70"/>
        <v/>
      </c>
      <c r="H494" s="73"/>
      <c r="I494" s="73"/>
      <c r="J494" s="73"/>
      <c r="K494" s="83"/>
      <c r="L494" s="82"/>
      <c r="M494" s="82"/>
      <c r="N494" s="83"/>
      <c r="O494" s="83"/>
      <c r="P494" s="255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4994</v>
      </c>
      <c r="AF494" t="s">
        <v>4995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3"/>
      <c r="B495" s="38" t="str">
        <f t="shared" si="67"/>
        <v/>
      </c>
      <c r="C495" s="43"/>
      <c r="D495" s="38" t="str">
        <f t="shared" si="68"/>
        <v/>
      </c>
      <c r="E495" s="74"/>
      <c r="F495" s="38" t="str">
        <f t="shared" si="69"/>
        <v/>
      </c>
      <c r="G495" s="38" t="str">
        <f t="shared" si="70"/>
        <v/>
      </c>
      <c r="H495" s="73"/>
      <c r="I495" s="73"/>
      <c r="J495" s="73"/>
      <c r="K495" s="83"/>
      <c r="L495" s="82"/>
      <c r="M495" s="82"/>
      <c r="N495" s="83"/>
      <c r="O495" s="83"/>
      <c r="P495" s="255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4996</v>
      </c>
      <c r="AF495" t="s">
        <v>4997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3"/>
      <c r="B496" s="38" t="str">
        <f t="shared" si="67"/>
        <v/>
      </c>
      <c r="C496" s="43"/>
      <c r="D496" s="38" t="str">
        <f t="shared" si="68"/>
        <v/>
      </c>
      <c r="E496" s="74"/>
      <c r="F496" s="38" t="str">
        <f t="shared" si="69"/>
        <v/>
      </c>
      <c r="G496" s="38" t="str">
        <f t="shared" si="70"/>
        <v/>
      </c>
      <c r="H496" s="73"/>
      <c r="I496" s="73"/>
      <c r="J496" s="73"/>
      <c r="K496" s="83"/>
      <c r="L496" s="82"/>
      <c r="M496" s="82"/>
      <c r="N496" s="83"/>
      <c r="O496" s="83"/>
      <c r="P496" s="255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4998</v>
      </c>
      <c r="AF496" t="s">
        <v>4999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3"/>
      <c r="B497" s="38" t="str">
        <f t="shared" si="67"/>
        <v/>
      </c>
      <c r="C497" s="43"/>
      <c r="D497" s="38" t="str">
        <f t="shared" si="68"/>
        <v/>
      </c>
      <c r="E497" s="74"/>
      <c r="F497" s="38" t="str">
        <f t="shared" si="69"/>
        <v/>
      </c>
      <c r="G497" s="38" t="str">
        <f t="shared" si="70"/>
        <v/>
      </c>
      <c r="H497" s="73"/>
      <c r="I497" s="73"/>
      <c r="J497" s="73"/>
      <c r="K497" s="83"/>
      <c r="L497" s="82"/>
      <c r="M497" s="82"/>
      <c r="N497" s="83"/>
      <c r="O497" s="83"/>
      <c r="P497" s="255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5000</v>
      </c>
      <c r="AF497" t="s">
        <v>5001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3"/>
      <c r="B498" s="38" t="str">
        <f t="shared" si="67"/>
        <v/>
      </c>
      <c r="C498" s="43"/>
      <c r="D498" s="38" t="str">
        <f t="shared" si="68"/>
        <v/>
      </c>
      <c r="E498" s="74"/>
      <c r="F498" s="38" t="str">
        <f t="shared" si="69"/>
        <v/>
      </c>
      <c r="G498" s="38" t="str">
        <f t="shared" si="70"/>
        <v/>
      </c>
      <c r="H498" s="73"/>
      <c r="I498" s="73"/>
      <c r="J498" s="73"/>
      <c r="K498" s="83"/>
      <c r="L498" s="82"/>
      <c r="M498" s="82"/>
      <c r="N498" s="83"/>
      <c r="O498" s="83"/>
      <c r="P498" s="255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3"/>
      <c r="B499" s="38" t="str">
        <f t="shared" si="67"/>
        <v/>
      </c>
      <c r="C499" s="43"/>
      <c r="D499" s="38" t="str">
        <f t="shared" si="68"/>
        <v/>
      </c>
      <c r="E499" s="74"/>
      <c r="F499" s="38" t="str">
        <f t="shared" si="69"/>
        <v/>
      </c>
      <c r="G499" s="38" t="str">
        <f t="shared" si="70"/>
        <v/>
      </c>
      <c r="H499" s="73"/>
      <c r="I499" s="73"/>
      <c r="J499" s="73"/>
      <c r="K499" s="83"/>
      <c r="L499" s="82"/>
      <c r="M499" s="82"/>
      <c r="N499" s="83"/>
      <c r="O499" s="83"/>
      <c r="P499" s="255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5002</v>
      </c>
      <c r="AF499" t="s">
        <v>5003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3"/>
      <c r="B500" s="38" t="str">
        <f t="shared" si="67"/>
        <v/>
      </c>
      <c r="C500" s="43"/>
      <c r="D500" s="38" t="str">
        <f t="shared" si="68"/>
        <v/>
      </c>
      <c r="E500" s="74"/>
      <c r="F500" s="38" t="str">
        <f t="shared" si="69"/>
        <v/>
      </c>
      <c r="G500" s="38" t="str">
        <f t="shared" si="70"/>
        <v/>
      </c>
      <c r="H500" s="73"/>
      <c r="I500" s="73"/>
      <c r="J500" s="73"/>
      <c r="K500" s="83"/>
      <c r="L500" s="82"/>
      <c r="M500" s="82"/>
      <c r="N500" s="83"/>
      <c r="O500" s="83"/>
      <c r="P500" s="257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3"/>
      <c r="B501" s="38" t="str">
        <f t="shared" si="67"/>
        <v/>
      </c>
      <c r="C501" s="43"/>
      <c r="D501" s="38" t="str">
        <f t="shared" si="68"/>
        <v/>
      </c>
      <c r="E501" s="74"/>
      <c r="F501" s="38" t="str">
        <f t="shared" si="69"/>
        <v/>
      </c>
      <c r="G501" s="38" t="str">
        <f t="shared" si="70"/>
        <v/>
      </c>
      <c r="H501" s="73"/>
      <c r="I501" s="73"/>
      <c r="J501" s="73"/>
      <c r="K501" s="83"/>
      <c r="L501" s="82"/>
      <c r="M501" s="82"/>
      <c r="N501" s="83"/>
      <c r="O501" s="251"/>
      <c r="P501" s="255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3206</v>
      </c>
      <c r="AF501" t="s">
        <v>3207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3208</v>
      </c>
      <c r="AF502" t="s">
        <v>3209</v>
      </c>
      <c r="AG502" t="str">
        <f t="shared" si="75"/>
        <v>A679076</v>
      </c>
      <c r="AH502" t="str">
        <f>IFERROR(VLOOKUP(AG502,AKT!$E$4:$G$350,3,FALSE),"")</f>
        <v>0942</v>
      </c>
    </row>
    <row r="503" spans="1:34">
      <c r="AE503" t="s">
        <v>3210</v>
      </c>
      <c r="AF503" t="s">
        <v>3211</v>
      </c>
      <c r="AG503" t="str">
        <f t="shared" si="75"/>
        <v>A679076</v>
      </c>
      <c r="AH503" t="str">
        <f>IFERROR(VLOOKUP(AG503,AKT!$E$4:$G$350,3,FALSE),"")</f>
        <v>0942</v>
      </c>
    </row>
    <row r="504" spans="1:34">
      <c r="AE504" t="s">
        <v>3212</v>
      </c>
      <c r="AF504" t="s">
        <v>3213</v>
      </c>
      <c r="AG504" t="str">
        <f t="shared" si="75"/>
        <v>A679076</v>
      </c>
      <c r="AH504" t="str">
        <f>IFERROR(VLOOKUP(AG504,AKT!$E$4:$G$350,3,FALSE),"")</f>
        <v>0942</v>
      </c>
    </row>
    <row r="505" spans="1:34">
      <c r="AE505" t="s">
        <v>3214</v>
      </c>
      <c r="AF505" t="s">
        <v>3215</v>
      </c>
      <c r="AG505" t="str">
        <f t="shared" si="75"/>
        <v>A679076</v>
      </c>
      <c r="AH505" t="str">
        <f>IFERROR(VLOOKUP(AG505,AKT!$E$4:$G$350,3,FALSE),"")</f>
        <v>0942</v>
      </c>
    </row>
    <row r="506" spans="1:34">
      <c r="AE506" t="s">
        <v>3216</v>
      </c>
      <c r="AF506" t="s">
        <v>3217</v>
      </c>
      <c r="AG506" t="str">
        <f t="shared" si="75"/>
        <v>A679076</v>
      </c>
      <c r="AH506" t="str">
        <f>IFERROR(VLOOKUP(AG506,AKT!$E$4:$G$350,3,FALSE),"")</f>
        <v>0942</v>
      </c>
    </row>
    <row r="507" spans="1:34">
      <c r="AE507" t="s">
        <v>3218</v>
      </c>
      <c r="AF507" t="s">
        <v>3209</v>
      </c>
      <c r="AG507" t="str">
        <f t="shared" si="75"/>
        <v>A679076</v>
      </c>
      <c r="AH507" t="str">
        <f>IFERROR(VLOOKUP(AG507,AKT!$E$4:$G$350,3,FALSE),"")</f>
        <v>0942</v>
      </c>
    </row>
    <row r="508" spans="1:34">
      <c r="AE508" t="s">
        <v>3219</v>
      </c>
      <c r="AF508" t="s">
        <v>3220</v>
      </c>
      <c r="AG508" t="str">
        <f t="shared" si="75"/>
        <v>A679076</v>
      </c>
      <c r="AH508" t="str">
        <f>IFERROR(VLOOKUP(AG508,AKT!$E$4:$G$350,3,FALSE),"")</f>
        <v>0942</v>
      </c>
    </row>
    <row r="509" spans="1:34">
      <c r="AE509" t="s">
        <v>3221</v>
      </c>
      <c r="AF509" t="s">
        <v>3222</v>
      </c>
      <c r="AG509" t="str">
        <f t="shared" si="75"/>
        <v>A679076</v>
      </c>
      <c r="AH509" t="str">
        <f>IFERROR(VLOOKUP(AG509,AKT!$E$4:$G$350,3,FALSE),"")</f>
        <v>0942</v>
      </c>
    </row>
    <row r="510" spans="1:34">
      <c r="AE510" t="s">
        <v>3223</v>
      </c>
      <c r="AF510" t="s">
        <v>3224</v>
      </c>
      <c r="AG510" t="str">
        <f t="shared" si="75"/>
        <v>A679076</v>
      </c>
      <c r="AH510" t="str">
        <f>IFERROR(VLOOKUP(AG510,AKT!$E$4:$G$350,3,FALSE),"")</f>
        <v>0942</v>
      </c>
    </row>
    <row r="511" spans="1:34">
      <c r="AE511" t="s">
        <v>3225</v>
      </c>
      <c r="AF511" t="s">
        <v>3226</v>
      </c>
      <c r="AG511" t="str">
        <f t="shared" si="75"/>
        <v>A679076</v>
      </c>
      <c r="AH511" t="str">
        <f>IFERROR(VLOOKUP(AG511,AKT!$E$4:$G$350,3,FALSE),"")</f>
        <v>0942</v>
      </c>
    </row>
    <row r="512" spans="1:34">
      <c r="AE512" t="s">
        <v>3227</v>
      </c>
      <c r="AF512" t="s">
        <v>3228</v>
      </c>
      <c r="AG512" t="str">
        <f t="shared" si="75"/>
        <v>A679076</v>
      </c>
      <c r="AH512" t="str">
        <f>IFERROR(VLOOKUP(AG512,AKT!$E$4:$G$350,3,FALSE),"")</f>
        <v>0942</v>
      </c>
    </row>
    <row r="513" spans="31:34">
      <c r="AE513" t="s">
        <v>3229</v>
      </c>
      <c r="AF513" t="s">
        <v>3230</v>
      </c>
      <c r="AG513" t="str">
        <f t="shared" si="75"/>
        <v>A679076</v>
      </c>
      <c r="AH513" t="str">
        <f>IFERROR(VLOOKUP(AG513,AKT!$E$4:$G$350,3,FALSE),"")</f>
        <v>0942</v>
      </c>
    </row>
    <row r="514" spans="31:34">
      <c r="AE514" t="s">
        <v>3231</v>
      </c>
      <c r="AF514" t="s">
        <v>3232</v>
      </c>
      <c r="AG514" t="str">
        <f t="shared" si="75"/>
        <v>A679076</v>
      </c>
      <c r="AH514" t="str">
        <f>IFERROR(VLOOKUP(AG514,AKT!$E$4:$G$350,3,FALSE),"")</f>
        <v>0942</v>
      </c>
    </row>
    <row r="515" spans="31:34">
      <c r="AE515" t="s">
        <v>3233</v>
      </c>
      <c r="AF515" t="s">
        <v>3234</v>
      </c>
      <c r="AG515" t="str">
        <f t="shared" si="75"/>
        <v>A679076</v>
      </c>
      <c r="AH515" t="str">
        <f>IFERROR(VLOOKUP(AG515,AKT!$E$4:$G$350,3,FALSE),"")</f>
        <v>0942</v>
      </c>
    </row>
    <row r="516" spans="31:34">
      <c r="AE516" t="s">
        <v>5004</v>
      </c>
      <c r="AF516" t="s">
        <v>5005</v>
      </c>
      <c r="AG516" t="str">
        <f t="shared" si="75"/>
        <v>A679076</v>
      </c>
      <c r="AH516" t="str">
        <f>IFERROR(VLOOKUP(AG516,AKT!$E$4:$G$350,3,FALSE),"")</f>
        <v>0942</v>
      </c>
    </row>
    <row r="517" spans="31:34">
      <c r="AE517" t="s">
        <v>5006</v>
      </c>
      <c r="AF517" t="s">
        <v>5007</v>
      </c>
      <c r="AG517" t="str">
        <f t="shared" si="75"/>
        <v>A679076</v>
      </c>
      <c r="AH517" t="str">
        <f>IFERROR(VLOOKUP(AG517,AKT!$E$4:$G$350,3,FALSE),"")</f>
        <v>0942</v>
      </c>
    </row>
    <row r="518" spans="31:34">
      <c r="AE518" t="s">
        <v>5008</v>
      </c>
      <c r="AF518" t="s">
        <v>5009</v>
      </c>
      <c r="AG518" t="str">
        <f t="shared" si="75"/>
        <v>A679076</v>
      </c>
      <c r="AH518" t="str">
        <f>IFERROR(VLOOKUP(AG518,AKT!$E$4:$G$350,3,FALSE),"")</f>
        <v>0942</v>
      </c>
    </row>
    <row r="519" spans="31:34">
      <c r="AE519" t="s">
        <v>5010</v>
      </c>
      <c r="AF519" t="s">
        <v>5011</v>
      </c>
      <c r="AG519" t="str">
        <f t="shared" si="75"/>
        <v>A679076</v>
      </c>
      <c r="AH519" t="str">
        <f>IFERROR(VLOOKUP(AG519,AKT!$E$4:$G$350,3,FALSE),"")</f>
        <v>0942</v>
      </c>
    </row>
    <row r="520" spans="31:34">
      <c r="AE520" t="s">
        <v>5012</v>
      </c>
      <c r="AF520" t="s">
        <v>5013</v>
      </c>
      <c r="AG520" t="str">
        <f t="shared" si="75"/>
        <v>A679076</v>
      </c>
      <c r="AH520" t="str">
        <f>IFERROR(VLOOKUP(AG520,AKT!$E$4:$G$350,3,FALSE),"")</f>
        <v>0942</v>
      </c>
    </row>
    <row r="521" spans="31:34">
      <c r="AE521" t="s">
        <v>5014</v>
      </c>
      <c r="AF521" t="s">
        <v>5015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>
      <c r="AE522" t="s">
        <v>5016</v>
      </c>
      <c r="AF522" t="s">
        <v>5017</v>
      </c>
      <c r="AG522" t="str">
        <f t="shared" si="76"/>
        <v>A679076</v>
      </c>
      <c r="AH522" t="str">
        <f>IFERROR(VLOOKUP(AG522,AKT!$E$4:$G$350,3,FALSE),"")</f>
        <v>0942</v>
      </c>
    </row>
    <row r="523" spans="31:34">
      <c r="AE523" t="s">
        <v>5018</v>
      </c>
      <c r="AF523" t="s">
        <v>5013</v>
      </c>
      <c r="AG523" t="str">
        <f t="shared" si="76"/>
        <v>A679076</v>
      </c>
      <c r="AH523" t="str">
        <f>IFERROR(VLOOKUP(AG523,AKT!$E$4:$G$350,3,FALSE),"")</f>
        <v>0942</v>
      </c>
    </row>
    <row r="524" spans="31:34">
      <c r="AE524" t="s">
        <v>5019</v>
      </c>
      <c r="AF524" t="s">
        <v>5020</v>
      </c>
      <c r="AG524" t="str">
        <f t="shared" si="76"/>
        <v>A679076</v>
      </c>
      <c r="AH524" t="str">
        <f>IFERROR(VLOOKUP(AG524,AKT!$E$4:$G$350,3,FALSE),"")</f>
        <v>0942</v>
      </c>
    </row>
    <row r="525" spans="31:34">
      <c r="AE525" t="s">
        <v>5021</v>
      </c>
      <c r="AF525" t="s">
        <v>5017</v>
      </c>
      <c r="AG525" t="str">
        <f t="shared" si="76"/>
        <v>A679076</v>
      </c>
      <c r="AH525" t="str">
        <f>IFERROR(VLOOKUP(AG525,AKT!$E$4:$G$350,3,FALSE),"")</f>
        <v>0942</v>
      </c>
    </row>
    <row r="526" spans="31:34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>
      <c r="AE528" t="s">
        <v>5022</v>
      </c>
      <c r="AF528" t="s">
        <v>5023</v>
      </c>
      <c r="AG528" t="str">
        <f t="shared" si="76"/>
        <v>A679077</v>
      </c>
      <c r="AH528" t="str">
        <f>IFERROR(VLOOKUP(AG528,AKT!$E$4:$G$350,3,FALSE),"")</f>
        <v>0942</v>
      </c>
    </row>
    <row r="529" spans="31:34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>
      <c r="AE530" t="s">
        <v>5024</v>
      </c>
      <c r="AF530" t="s">
        <v>5025</v>
      </c>
      <c r="AG530" t="str">
        <f t="shared" si="76"/>
        <v>A679077</v>
      </c>
      <c r="AH530" t="str">
        <f>IFERROR(VLOOKUP(AG530,AKT!$E$4:$G$350,3,FALSE),"")</f>
        <v>0942</v>
      </c>
    </row>
    <row r="531" spans="31:34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>
      <c r="AE533" t="s">
        <v>5026</v>
      </c>
      <c r="AF533" t="s">
        <v>5027</v>
      </c>
      <c r="AG533" t="str">
        <f t="shared" si="76"/>
        <v>A679077</v>
      </c>
      <c r="AH533" t="str">
        <f>IFERROR(VLOOKUP(AG533,AKT!$E$4:$G$350,3,FALSE),"")</f>
        <v>0942</v>
      </c>
    </row>
    <row r="534" spans="31:34">
      <c r="AE534" t="s">
        <v>5028</v>
      </c>
      <c r="AF534" t="s">
        <v>5029</v>
      </c>
      <c r="AG534" t="str">
        <f t="shared" si="76"/>
        <v>A679077</v>
      </c>
      <c r="AH534" t="str">
        <f>IFERROR(VLOOKUP(AG534,AKT!$E$4:$G$350,3,FALSE),"")</f>
        <v>0942</v>
      </c>
    </row>
    <row r="535" spans="31:34">
      <c r="AE535" t="s">
        <v>5030</v>
      </c>
      <c r="AF535" t="s">
        <v>5031</v>
      </c>
      <c r="AG535" t="str">
        <f t="shared" si="76"/>
        <v>A679077</v>
      </c>
      <c r="AH535" t="str">
        <f>IFERROR(VLOOKUP(AG535,AKT!$E$4:$G$350,3,FALSE),"")</f>
        <v>0942</v>
      </c>
    </row>
    <row r="536" spans="31:34">
      <c r="AE536" t="s">
        <v>5032</v>
      </c>
      <c r="AF536" t="s">
        <v>5033</v>
      </c>
      <c r="AG536" t="str">
        <f t="shared" si="76"/>
        <v>A679077</v>
      </c>
      <c r="AH536" t="str">
        <f>IFERROR(VLOOKUP(AG536,AKT!$E$4:$G$350,3,FALSE),"")</f>
        <v>0942</v>
      </c>
    </row>
    <row r="537" spans="31:34">
      <c r="AE537" t="s">
        <v>5034</v>
      </c>
      <c r="AF537" t="s">
        <v>5035</v>
      </c>
      <c r="AG537" t="str">
        <f t="shared" si="76"/>
        <v>A679077</v>
      </c>
      <c r="AH537" t="str">
        <f>IFERROR(VLOOKUP(AG537,AKT!$E$4:$G$350,3,FALSE),"")</f>
        <v>0942</v>
      </c>
    </row>
    <row r="538" spans="31:34">
      <c r="AE538" t="s">
        <v>5036</v>
      </c>
      <c r="AF538" t="s">
        <v>5037</v>
      </c>
      <c r="AG538" t="str">
        <f t="shared" si="76"/>
        <v>A679077</v>
      </c>
      <c r="AH538" t="str">
        <f>IFERROR(VLOOKUP(AG538,AKT!$E$4:$G$350,3,FALSE),"")</f>
        <v>0942</v>
      </c>
    </row>
    <row r="539" spans="31:34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>
      <c r="AE541" t="s">
        <v>3235</v>
      </c>
      <c r="AF541" t="s">
        <v>3236</v>
      </c>
      <c r="AG541" t="str">
        <f t="shared" si="76"/>
        <v>A679077</v>
      </c>
      <c r="AH541" t="str">
        <f>IFERROR(VLOOKUP(AG541,AKT!$E$4:$G$350,3,FALSE),"")</f>
        <v>0942</v>
      </c>
    </row>
    <row r="542" spans="31:34">
      <c r="AE542" t="s">
        <v>3237</v>
      </c>
      <c r="AF542" t="s">
        <v>3238</v>
      </c>
      <c r="AG542" t="str">
        <f t="shared" si="76"/>
        <v>A679077</v>
      </c>
      <c r="AH542" t="str">
        <f>IFERROR(VLOOKUP(AG542,AKT!$E$4:$G$350,3,FALSE),"")</f>
        <v>0942</v>
      </c>
    </row>
    <row r="543" spans="31:34">
      <c r="AE543" t="s">
        <v>5038</v>
      </c>
      <c r="AF543" t="s">
        <v>5039</v>
      </c>
      <c r="AG543" t="str">
        <f t="shared" si="76"/>
        <v>A679077</v>
      </c>
      <c r="AH543" t="str">
        <f>IFERROR(VLOOKUP(AG543,AKT!$E$4:$G$350,3,FALSE),"")</f>
        <v>0942</v>
      </c>
    </row>
    <row r="544" spans="31:34">
      <c r="AE544" t="s">
        <v>5040</v>
      </c>
      <c r="AF544" t="s">
        <v>5041</v>
      </c>
      <c r="AG544" t="str">
        <f t="shared" si="76"/>
        <v>A679077</v>
      </c>
      <c r="AH544" t="str">
        <f>IFERROR(VLOOKUP(AG544,AKT!$E$4:$G$350,3,FALSE),"")</f>
        <v>0942</v>
      </c>
    </row>
    <row r="545" spans="31:34">
      <c r="AE545" t="s">
        <v>5042</v>
      </c>
      <c r="AF545" t="s">
        <v>5043</v>
      </c>
      <c r="AG545" t="str">
        <f t="shared" si="76"/>
        <v>A679077</v>
      </c>
      <c r="AH545" t="str">
        <f>IFERROR(VLOOKUP(AG545,AKT!$E$4:$G$350,3,FALSE),"")</f>
        <v>0942</v>
      </c>
    </row>
    <row r="546" spans="31:34">
      <c r="AE546" t="s">
        <v>5044</v>
      </c>
      <c r="AF546" t="s">
        <v>5045</v>
      </c>
      <c r="AG546" t="str">
        <f t="shared" si="76"/>
        <v>A679077</v>
      </c>
      <c r="AH546" t="str">
        <f>IFERROR(VLOOKUP(AG546,AKT!$E$4:$G$350,3,FALSE),"")</f>
        <v>0942</v>
      </c>
    </row>
    <row r="547" spans="31:34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>
      <c r="AE548" t="s">
        <v>5046</v>
      </c>
      <c r="AF548" t="s">
        <v>5047</v>
      </c>
      <c r="AG548" t="str">
        <f t="shared" si="76"/>
        <v>A679077</v>
      </c>
      <c r="AH548" t="str">
        <f>IFERROR(VLOOKUP(AG548,AKT!$E$4:$G$350,3,FALSE),"")</f>
        <v>0942</v>
      </c>
    </row>
    <row r="549" spans="31:34">
      <c r="AE549" t="s">
        <v>5048</v>
      </c>
      <c r="AF549" t="s">
        <v>5049</v>
      </c>
      <c r="AG549" t="str">
        <f t="shared" si="76"/>
        <v>A679077</v>
      </c>
      <c r="AH549" t="str">
        <f>IFERROR(VLOOKUP(AG549,AKT!$E$4:$G$350,3,FALSE),"")</f>
        <v>0942</v>
      </c>
    </row>
    <row r="550" spans="31:34">
      <c r="AE550" t="s">
        <v>5050</v>
      </c>
      <c r="AF550" t="s">
        <v>5051</v>
      </c>
      <c r="AG550" t="str">
        <f t="shared" si="76"/>
        <v>A679077</v>
      </c>
      <c r="AH550" t="str">
        <f>IFERROR(VLOOKUP(AG550,AKT!$E$4:$G$350,3,FALSE),"")</f>
        <v>0942</v>
      </c>
    </row>
    <row r="551" spans="31:34">
      <c r="AE551" t="s">
        <v>5052</v>
      </c>
      <c r="AF551" t="s">
        <v>5053</v>
      </c>
      <c r="AG551" t="str">
        <f t="shared" si="76"/>
        <v>A679077</v>
      </c>
      <c r="AH551" t="str">
        <f>IFERROR(VLOOKUP(AG551,AKT!$E$4:$G$350,3,FALSE),"")</f>
        <v>0942</v>
      </c>
    </row>
    <row r="552" spans="31:34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>
      <c r="AE553" t="s">
        <v>5054</v>
      </c>
      <c r="AF553" t="s">
        <v>5055</v>
      </c>
      <c r="AG553" t="str">
        <f t="shared" si="76"/>
        <v>A679077</v>
      </c>
      <c r="AH553" t="str">
        <f>IFERROR(VLOOKUP(AG553,AKT!$E$4:$G$350,3,FALSE),"")</f>
        <v>0942</v>
      </c>
    </row>
    <row r="554" spans="31:34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>
      <c r="AE555" t="s">
        <v>5056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>
      <c r="AE556" t="s">
        <v>5057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>
      <c r="AE557" t="s">
        <v>5058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>
      <c r="AE559" t="s">
        <v>5059</v>
      </c>
      <c r="AF559" t="s">
        <v>5060</v>
      </c>
      <c r="AG559" t="str">
        <f t="shared" si="76"/>
        <v>A679077</v>
      </c>
      <c r="AH559" t="str">
        <f>IFERROR(VLOOKUP(AG559,AKT!$E$4:$G$350,3,FALSE),"")</f>
        <v>0942</v>
      </c>
    </row>
    <row r="560" spans="31:34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>
      <c r="AE561" t="s">
        <v>5061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>
      <c r="AE562" t="s">
        <v>5062</v>
      </c>
      <c r="AF562" t="s">
        <v>5063</v>
      </c>
      <c r="AG562" t="str">
        <f t="shared" si="76"/>
        <v>A679077</v>
      </c>
      <c r="AH562" t="str">
        <f>IFERROR(VLOOKUP(AG562,AKT!$E$4:$G$350,3,FALSE),"")</f>
        <v>0942</v>
      </c>
    </row>
    <row r="563" spans="31:34">
      <c r="AE563" t="s">
        <v>5064</v>
      </c>
      <c r="AF563" t="s">
        <v>5065</v>
      </c>
      <c r="AG563" t="str">
        <f t="shared" si="76"/>
        <v>A679077</v>
      </c>
      <c r="AH563" t="str">
        <f>IFERROR(VLOOKUP(AG563,AKT!$E$4:$G$350,3,FALSE),"")</f>
        <v>0942</v>
      </c>
    </row>
    <row r="564" spans="31:34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>
      <c r="AE567" t="s">
        <v>5066</v>
      </c>
      <c r="AF567" t="s">
        <v>5067</v>
      </c>
      <c r="AG567" t="str">
        <f t="shared" si="76"/>
        <v>A679077</v>
      </c>
      <c r="AH567" t="str">
        <f>IFERROR(VLOOKUP(AG567,AKT!$E$4:$G$350,3,FALSE),"")</f>
        <v>0942</v>
      </c>
    </row>
    <row r="568" spans="31:34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>
      <c r="AE571" t="s">
        <v>5068</v>
      </c>
      <c r="AF571" t="s">
        <v>5069</v>
      </c>
      <c r="AG571" t="str">
        <f t="shared" si="76"/>
        <v>A679077</v>
      </c>
      <c r="AH571" t="str">
        <f>IFERROR(VLOOKUP(AG571,AKT!$E$4:$G$350,3,FALSE),"")</f>
        <v>0942</v>
      </c>
    </row>
    <row r="572" spans="31:34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>
      <c r="AE573" t="s">
        <v>5070</v>
      </c>
      <c r="AF573" t="s">
        <v>5071</v>
      </c>
      <c r="AG573" t="str">
        <f t="shared" si="76"/>
        <v>A679077</v>
      </c>
      <c r="AH573" t="str">
        <f>IFERROR(VLOOKUP(AG573,AKT!$E$4:$G$350,3,FALSE),"")</f>
        <v>0942</v>
      </c>
    </row>
    <row r="574" spans="31:34">
      <c r="AE574" t="s">
        <v>5072</v>
      </c>
      <c r="AF574" t="s">
        <v>5073</v>
      </c>
      <c r="AG574" t="str">
        <f t="shared" si="76"/>
        <v>A679077</v>
      </c>
      <c r="AH574" t="str">
        <f>IFERROR(VLOOKUP(AG574,AKT!$E$4:$G$350,3,FALSE),"")</f>
        <v>0942</v>
      </c>
    </row>
    <row r="575" spans="31:34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>
      <c r="AE578" t="s">
        <v>5074</v>
      </c>
      <c r="AF578" t="s">
        <v>5075</v>
      </c>
      <c r="AG578" t="str">
        <f t="shared" si="76"/>
        <v>A679077</v>
      </c>
      <c r="AH578" t="str">
        <f>IFERROR(VLOOKUP(AG578,AKT!$E$4:$G$350,3,FALSE),"")</f>
        <v>0942</v>
      </c>
    </row>
    <row r="579" spans="31:34">
      <c r="AE579" t="s">
        <v>5076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>
      <c r="AE581" t="s">
        <v>5077</v>
      </c>
      <c r="AF581" t="s">
        <v>5078</v>
      </c>
      <c r="AG581" t="str">
        <f t="shared" si="76"/>
        <v>A679077</v>
      </c>
      <c r="AH581" t="str">
        <f>IFERROR(VLOOKUP(AG581,AKT!$E$4:$G$350,3,FALSE),"")</f>
        <v>0942</v>
      </c>
    </row>
    <row r="582" spans="31:34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>
      <c r="AE583" t="s">
        <v>5079</v>
      </c>
      <c r="AF583" t="s">
        <v>5080</v>
      </c>
      <c r="AG583" t="str">
        <f t="shared" si="76"/>
        <v>A679077</v>
      </c>
      <c r="AH583" t="str">
        <f>IFERROR(VLOOKUP(AG583,AKT!$E$4:$G$350,3,FALSE),"")</f>
        <v>0942</v>
      </c>
    </row>
    <row r="584" spans="31:34">
      <c r="AE584" t="s">
        <v>5081</v>
      </c>
      <c r="AF584" t="s">
        <v>5082</v>
      </c>
      <c r="AG584" t="str">
        <f t="shared" si="76"/>
        <v>A679077</v>
      </c>
      <c r="AH584" t="str">
        <f>IFERROR(VLOOKUP(AG584,AKT!$E$4:$G$350,3,FALSE),"")</f>
        <v>0942</v>
      </c>
    </row>
    <row r="585" spans="31:34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>
      <c r="AE588" t="s">
        <v>5083</v>
      </c>
      <c r="AF588" t="s">
        <v>5084</v>
      </c>
      <c r="AG588" t="str">
        <f t="shared" si="77"/>
        <v>A679077</v>
      </c>
      <c r="AH588" t="str">
        <f>IFERROR(VLOOKUP(AG588,AKT!$E$4:$G$350,3,FALSE),"")</f>
        <v>0942</v>
      </c>
    </row>
    <row r="589" spans="31:34">
      <c r="AE589" t="s">
        <v>5085</v>
      </c>
      <c r="AF589" t="s">
        <v>5086</v>
      </c>
      <c r="AG589" t="str">
        <f t="shared" si="77"/>
        <v>A679077</v>
      </c>
      <c r="AH589" t="str">
        <f>IFERROR(VLOOKUP(AG589,AKT!$E$4:$G$350,3,FALSE),"")</f>
        <v>0942</v>
      </c>
    </row>
    <row r="590" spans="31:34">
      <c r="AE590" t="s">
        <v>5087</v>
      </c>
      <c r="AF590" t="s">
        <v>5088</v>
      </c>
      <c r="AG590" t="str">
        <f t="shared" si="77"/>
        <v>A679077</v>
      </c>
      <c r="AH590" t="str">
        <f>IFERROR(VLOOKUP(AG590,AKT!$E$4:$G$350,3,FALSE),"")</f>
        <v>0942</v>
      </c>
    </row>
    <row r="591" spans="31:34">
      <c r="AE591" t="s">
        <v>5089</v>
      </c>
      <c r="AF591" t="s">
        <v>5090</v>
      </c>
      <c r="AG591" t="str">
        <f t="shared" si="77"/>
        <v>A679077</v>
      </c>
      <c r="AH591" t="str">
        <f>IFERROR(VLOOKUP(AG591,AKT!$E$4:$G$350,3,FALSE),"")</f>
        <v>0942</v>
      </c>
    </row>
    <row r="592" spans="31:34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>
      <c r="AE610" t="s">
        <v>5091</v>
      </c>
      <c r="AF610" t="s">
        <v>5092</v>
      </c>
      <c r="AG610" t="str">
        <f t="shared" si="77"/>
        <v>A679077</v>
      </c>
      <c r="AH610" t="str">
        <f>IFERROR(VLOOKUP(AG610,AKT!$E$4:$G$350,3,FALSE),"")</f>
        <v>0942</v>
      </c>
    </row>
    <row r="611" spans="31:34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>
      <c r="AE612" t="s">
        <v>5093</v>
      </c>
      <c r="AF612" t="s">
        <v>5094</v>
      </c>
      <c r="AG612" t="str">
        <f t="shared" si="77"/>
        <v>A679077</v>
      </c>
      <c r="AH612" t="str">
        <f>IFERROR(VLOOKUP(AG612,AKT!$E$4:$G$350,3,FALSE),"")</f>
        <v>0942</v>
      </c>
    </row>
    <row r="613" spans="31:34">
      <c r="AE613" t="s">
        <v>5095</v>
      </c>
      <c r="AF613" t="s">
        <v>5096</v>
      </c>
      <c r="AG613" t="str">
        <f t="shared" si="77"/>
        <v>A679077</v>
      </c>
      <c r="AH613" t="str">
        <f>IFERROR(VLOOKUP(AG613,AKT!$E$4:$G$350,3,FALSE),"")</f>
        <v>0942</v>
      </c>
    </row>
    <row r="614" spans="31:34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>
      <c r="AE622" t="s">
        <v>5097</v>
      </c>
      <c r="AF622" t="s">
        <v>5098</v>
      </c>
      <c r="AG622" t="str">
        <f t="shared" si="77"/>
        <v>A679077</v>
      </c>
      <c r="AH622" t="str">
        <f>IFERROR(VLOOKUP(AG622,AKT!$E$4:$G$350,3,FALSE),"")</f>
        <v>0942</v>
      </c>
    </row>
    <row r="623" spans="31:34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>
      <c r="AE625" t="s">
        <v>5099</v>
      </c>
      <c r="AF625" t="s">
        <v>5100</v>
      </c>
      <c r="AG625" t="str">
        <f t="shared" si="77"/>
        <v>A679077</v>
      </c>
      <c r="AH625" t="str">
        <f>IFERROR(VLOOKUP(AG625,AKT!$E$4:$G$350,3,FALSE),"")</f>
        <v>0942</v>
      </c>
    </row>
    <row r="626" spans="31:34">
      <c r="AE626" t="s">
        <v>5101</v>
      </c>
      <c r="AF626" t="s">
        <v>5102</v>
      </c>
      <c r="AG626" t="str">
        <f t="shared" si="77"/>
        <v>A679077</v>
      </c>
      <c r="AH626" t="str">
        <f>IFERROR(VLOOKUP(AG626,AKT!$E$4:$G$350,3,FALSE),"")</f>
        <v>0942</v>
      </c>
    </row>
    <row r="627" spans="31:34">
      <c r="AE627" t="s">
        <v>5103</v>
      </c>
      <c r="AF627" t="s">
        <v>5104</v>
      </c>
      <c r="AG627" t="str">
        <f t="shared" si="77"/>
        <v>A679077</v>
      </c>
      <c r="AH627" t="str">
        <f>IFERROR(VLOOKUP(AG627,AKT!$E$4:$G$350,3,FALSE),"")</f>
        <v>0942</v>
      </c>
    </row>
    <row r="628" spans="31:34">
      <c r="AE628" t="s">
        <v>5105</v>
      </c>
      <c r="AF628" t="s">
        <v>5106</v>
      </c>
      <c r="AG628" t="str">
        <f t="shared" si="77"/>
        <v>A679077</v>
      </c>
      <c r="AH628" t="str">
        <f>IFERROR(VLOOKUP(AG628,AKT!$E$4:$G$350,3,FALSE),"")</f>
        <v>0942</v>
      </c>
    </row>
    <row r="629" spans="31:34">
      <c r="AE629" t="s">
        <v>5107</v>
      </c>
      <c r="AF629" t="s">
        <v>5108</v>
      </c>
      <c r="AG629" t="str">
        <f t="shared" si="77"/>
        <v>A679077</v>
      </c>
      <c r="AH629" t="str">
        <f>IFERROR(VLOOKUP(AG629,AKT!$E$4:$G$350,3,FALSE),"")</f>
        <v>0942</v>
      </c>
    </row>
    <row r="630" spans="31:34">
      <c r="AE630" t="s">
        <v>5109</v>
      </c>
      <c r="AF630" t="s">
        <v>5110</v>
      </c>
      <c r="AG630" t="str">
        <f t="shared" si="77"/>
        <v>A679077</v>
      </c>
      <c r="AH630" t="str">
        <f>IFERROR(VLOOKUP(AG630,AKT!$E$4:$G$350,3,FALSE),"")</f>
        <v>0942</v>
      </c>
    </row>
    <row r="631" spans="31:34">
      <c r="AE631" t="s">
        <v>5111</v>
      </c>
      <c r="AF631" t="s">
        <v>5112</v>
      </c>
      <c r="AG631" t="str">
        <f t="shared" si="77"/>
        <v>A679077</v>
      </c>
      <c r="AH631" t="str">
        <f>IFERROR(VLOOKUP(AG631,AKT!$E$4:$G$350,3,FALSE),"")</f>
        <v>0942</v>
      </c>
    </row>
    <row r="632" spans="31:34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>
      <c r="AE633" t="s">
        <v>5113</v>
      </c>
      <c r="AF633" t="s">
        <v>5114</v>
      </c>
      <c r="AG633" t="str">
        <f t="shared" si="77"/>
        <v>A679077</v>
      </c>
      <c r="AH633" t="str">
        <f>IFERROR(VLOOKUP(AG633,AKT!$E$4:$G$350,3,FALSE),"")</f>
        <v>0942</v>
      </c>
    </row>
    <row r="634" spans="31:34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>
      <c r="AE635" t="s">
        <v>5115</v>
      </c>
      <c r="AF635" t="s">
        <v>5116</v>
      </c>
      <c r="AG635" t="str">
        <f t="shared" si="77"/>
        <v>A679077</v>
      </c>
      <c r="AH635" t="str">
        <f>IFERROR(VLOOKUP(AG635,AKT!$E$4:$G$350,3,FALSE),"")</f>
        <v>0942</v>
      </c>
    </row>
    <row r="636" spans="31:34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>
      <c r="AE637" t="s">
        <v>5117</v>
      </c>
      <c r="AF637" t="s">
        <v>5118</v>
      </c>
      <c r="AG637" t="str">
        <f t="shared" si="77"/>
        <v>A679077</v>
      </c>
      <c r="AH637" t="str">
        <f>IFERROR(VLOOKUP(AG637,AKT!$E$4:$G$350,3,FALSE),"")</f>
        <v>0942</v>
      </c>
    </row>
    <row r="638" spans="31:34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>
      <c r="AE643" t="s">
        <v>5119</v>
      </c>
      <c r="AF643" t="s">
        <v>5120</v>
      </c>
      <c r="AG643" t="str">
        <f t="shared" si="77"/>
        <v>A679077</v>
      </c>
      <c r="AH643" t="str">
        <f>IFERROR(VLOOKUP(AG643,AKT!$E$4:$G$350,3,FALSE),"")</f>
        <v>0942</v>
      </c>
    </row>
    <row r="644" spans="31:34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>
      <c r="AE651" t="s">
        <v>5121</v>
      </c>
      <c r="AF651" t="s">
        <v>5122</v>
      </c>
      <c r="AG651" t="str">
        <f t="shared" si="78"/>
        <v>A679077</v>
      </c>
      <c r="AH651" t="str">
        <f>IFERROR(VLOOKUP(AG651,AKT!$E$4:$G$350,3,FALSE),"")</f>
        <v>0942</v>
      </c>
    </row>
    <row r="652" spans="31:34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>
      <c r="AE654" t="s">
        <v>5123</v>
      </c>
      <c r="AF654" t="s">
        <v>5124</v>
      </c>
      <c r="AG654" t="str">
        <f t="shared" si="78"/>
        <v>A679077</v>
      </c>
      <c r="AH654" t="str">
        <f>IFERROR(VLOOKUP(AG654,AKT!$E$4:$G$350,3,FALSE),"")</f>
        <v>0942</v>
      </c>
    </row>
    <row r="655" spans="31:34">
      <c r="AE655" t="s">
        <v>5125</v>
      </c>
      <c r="AF655" t="s">
        <v>5126</v>
      </c>
      <c r="AG655" t="str">
        <f t="shared" si="78"/>
        <v>A679077</v>
      </c>
      <c r="AH655" t="str">
        <f>IFERROR(VLOOKUP(AG655,AKT!$E$4:$G$350,3,FALSE),"")</f>
        <v>0942</v>
      </c>
    </row>
    <row r="656" spans="31:34">
      <c r="AE656" t="s">
        <v>5127</v>
      </c>
      <c r="AF656" t="s">
        <v>5128</v>
      </c>
      <c r="AG656" t="str">
        <f t="shared" si="78"/>
        <v>A679077</v>
      </c>
      <c r="AH656" t="str">
        <f>IFERROR(VLOOKUP(AG656,AKT!$E$4:$G$350,3,FALSE),"")</f>
        <v>0942</v>
      </c>
    </row>
    <row r="657" spans="31:34">
      <c r="AE657" t="s">
        <v>5129</v>
      </c>
      <c r="AF657" t="s">
        <v>5130</v>
      </c>
      <c r="AG657" t="str">
        <f t="shared" si="78"/>
        <v>A679077</v>
      </c>
      <c r="AH657" t="str">
        <f>IFERROR(VLOOKUP(AG657,AKT!$E$4:$G$350,3,FALSE),"")</f>
        <v>0942</v>
      </c>
    </row>
    <row r="658" spans="31:34">
      <c r="AE658" t="s">
        <v>5131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>
      <c r="AE659" t="s">
        <v>5132</v>
      </c>
      <c r="AF659" t="s">
        <v>5133</v>
      </c>
      <c r="AG659" t="str">
        <f t="shared" si="78"/>
        <v>A679077</v>
      </c>
      <c r="AH659" t="str">
        <f>IFERROR(VLOOKUP(AG659,AKT!$E$4:$G$350,3,FALSE),"")</f>
        <v>0942</v>
      </c>
    </row>
    <row r="660" spans="31:34">
      <c r="AE660" t="s">
        <v>5134</v>
      </c>
      <c r="AF660" t="s">
        <v>5135</v>
      </c>
      <c r="AG660" t="str">
        <f t="shared" si="78"/>
        <v>A679077</v>
      </c>
      <c r="AH660" t="str">
        <f>IFERROR(VLOOKUP(AG660,AKT!$E$4:$G$350,3,FALSE),"")</f>
        <v>0942</v>
      </c>
    </row>
    <row r="661" spans="31:34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>
      <c r="AE662" t="s">
        <v>5136</v>
      </c>
      <c r="AF662" t="s">
        <v>5137</v>
      </c>
      <c r="AG662" t="str">
        <f t="shared" si="78"/>
        <v>A679077</v>
      </c>
      <c r="AH662" t="str">
        <f>IFERROR(VLOOKUP(AG662,AKT!$E$4:$G$350,3,FALSE),"")</f>
        <v>0942</v>
      </c>
    </row>
    <row r="663" spans="31:34">
      <c r="AE663" t="s">
        <v>5138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>
      <c r="AE664" t="s">
        <v>3239</v>
      </c>
      <c r="AF664" t="s">
        <v>3240</v>
      </c>
      <c r="AG664" t="str">
        <f t="shared" si="78"/>
        <v>A679077</v>
      </c>
      <c r="AH664" t="str">
        <f>IFERROR(VLOOKUP(AG664,AKT!$E$4:$G$350,3,FALSE),"")</f>
        <v>0942</v>
      </c>
    </row>
    <row r="665" spans="31:34">
      <c r="AE665" t="s">
        <v>3241</v>
      </c>
      <c r="AF665" t="s">
        <v>3242</v>
      </c>
      <c r="AG665" t="str">
        <f t="shared" si="78"/>
        <v>A679077</v>
      </c>
      <c r="AH665" t="str">
        <f>IFERROR(VLOOKUP(AG665,AKT!$E$4:$G$350,3,FALSE),"")</f>
        <v>0942</v>
      </c>
    </row>
    <row r="666" spans="31:34">
      <c r="AE666" t="s">
        <v>3243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>
      <c r="AE667" t="s">
        <v>3244</v>
      </c>
      <c r="AF667" t="s">
        <v>3245</v>
      </c>
      <c r="AG667" t="str">
        <f t="shared" si="78"/>
        <v>A679077</v>
      </c>
      <c r="AH667" t="str">
        <f>IFERROR(VLOOKUP(AG667,AKT!$E$4:$G$350,3,FALSE),"")</f>
        <v>0942</v>
      </c>
    </row>
    <row r="668" spans="31:34">
      <c r="AE668" t="s">
        <v>3246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>
      <c r="AE669" t="s">
        <v>3247</v>
      </c>
      <c r="AF669" t="s">
        <v>3248</v>
      </c>
      <c r="AG669" t="str">
        <f t="shared" si="78"/>
        <v>A679077</v>
      </c>
      <c r="AH669" t="str">
        <f>IFERROR(VLOOKUP(AG669,AKT!$E$4:$G$350,3,FALSE),"")</f>
        <v>0942</v>
      </c>
    </row>
    <row r="670" spans="31:34">
      <c r="AE670" t="s">
        <v>3249</v>
      </c>
      <c r="AF670" t="s">
        <v>3250</v>
      </c>
      <c r="AG670" t="str">
        <f t="shared" si="78"/>
        <v>A679077</v>
      </c>
      <c r="AH670" t="str">
        <f>IFERROR(VLOOKUP(AG670,AKT!$E$4:$G$350,3,FALSE),"")</f>
        <v>0942</v>
      </c>
    </row>
    <row r="671" spans="31:34">
      <c r="AE671" t="s">
        <v>3251</v>
      </c>
      <c r="AF671" t="s">
        <v>3252</v>
      </c>
      <c r="AG671" t="str">
        <f t="shared" si="78"/>
        <v>A679077</v>
      </c>
      <c r="AH671" t="str">
        <f>IFERROR(VLOOKUP(AG671,AKT!$E$4:$G$350,3,FALSE),"")</f>
        <v>0942</v>
      </c>
    </row>
    <row r="672" spans="31:34">
      <c r="AE672" t="s">
        <v>3253</v>
      </c>
      <c r="AF672" t="s">
        <v>3254</v>
      </c>
      <c r="AG672" t="str">
        <f t="shared" si="78"/>
        <v>A679077</v>
      </c>
      <c r="AH672" t="str">
        <f>IFERROR(VLOOKUP(AG672,AKT!$E$4:$G$350,3,FALSE),"")</f>
        <v>0942</v>
      </c>
    </row>
    <row r="673" spans="31:34">
      <c r="AE673" t="s">
        <v>3255</v>
      </c>
      <c r="AF673" t="s">
        <v>3256</v>
      </c>
      <c r="AG673" t="str">
        <f t="shared" si="78"/>
        <v>A679077</v>
      </c>
      <c r="AH673" t="str">
        <f>IFERROR(VLOOKUP(AG673,AKT!$E$4:$G$350,3,FALSE),"")</f>
        <v>0942</v>
      </c>
    </row>
    <row r="674" spans="31:34">
      <c r="AE674" t="s">
        <v>3257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>
      <c r="AE675" t="s">
        <v>3258</v>
      </c>
      <c r="AF675" t="s">
        <v>3259</v>
      </c>
      <c r="AG675" t="str">
        <f t="shared" si="78"/>
        <v>A679077</v>
      </c>
      <c r="AH675" t="str">
        <f>IFERROR(VLOOKUP(AG675,AKT!$E$4:$G$350,3,FALSE),"")</f>
        <v>0942</v>
      </c>
    </row>
    <row r="676" spans="31:34">
      <c r="AE676" t="s">
        <v>3260</v>
      </c>
      <c r="AF676" t="s">
        <v>3261</v>
      </c>
      <c r="AG676" t="str">
        <f t="shared" si="78"/>
        <v>A679077</v>
      </c>
      <c r="AH676" t="str">
        <f>IFERROR(VLOOKUP(AG676,AKT!$E$4:$G$350,3,FALSE),"")</f>
        <v>0942</v>
      </c>
    </row>
    <row r="677" spans="31:34">
      <c r="AE677" t="s">
        <v>3262</v>
      </c>
      <c r="AF677" t="s">
        <v>3263</v>
      </c>
      <c r="AG677" t="str">
        <f t="shared" si="78"/>
        <v>A679077</v>
      </c>
      <c r="AH677" t="str">
        <f>IFERROR(VLOOKUP(AG677,AKT!$E$4:$G$350,3,FALSE),"")</f>
        <v>0942</v>
      </c>
    </row>
    <row r="678" spans="31:34">
      <c r="AE678" t="s">
        <v>3264</v>
      </c>
      <c r="AF678" t="s">
        <v>3265</v>
      </c>
      <c r="AG678" t="str">
        <f t="shared" si="78"/>
        <v>A679077</v>
      </c>
      <c r="AH678" t="str">
        <f>IFERROR(VLOOKUP(AG678,AKT!$E$4:$G$350,3,FALSE),"")</f>
        <v>0942</v>
      </c>
    </row>
    <row r="679" spans="31:34">
      <c r="AE679" t="s">
        <v>3266</v>
      </c>
      <c r="AF679" t="s">
        <v>3267</v>
      </c>
      <c r="AG679" t="str">
        <f t="shared" si="78"/>
        <v>A679077</v>
      </c>
      <c r="AH679" t="str">
        <f>IFERROR(VLOOKUP(AG679,AKT!$E$4:$G$350,3,FALSE),"")</f>
        <v>0942</v>
      </c>
    </row>
    <row r="680" spans="31:34">
      <c r="AE680" t="s">
        <v>3268</v>
      </c>
      <c r="AF680" t="s">
        <v>3269</v>
      </c>
      <c r="AG680" t="str">
        <f t="shared" si="78"/>
        <v>A679077</v>
      </c>
      <c r="AH680" t="str">
        <f>IFERROR(VLOOKUP(AG680,AKT!$E$4:$G$350,3,FALSE),"")</f>
        <v>0942</v>
      </c>
    </row>
    <row r="681" spans="31:34">
      <c r="AE681" t="s">
        <v>3270</v>
      </c>
      <c r="AF681" t="s">
        <v>3271</v>
      </c>
      <c r="AG681" t="str">
        <f t="shared" si="78"/>
        <v>A679077</v>
      </c>
      <c r="AH681" t="str">
        <f>IFERROR(VLOOKUP(AG681,AKT!$E$4:$G$350,3,FALSE),"")</f>
        <v>0942</v>
      </c>
    </row>
    <row r="682" spans="31:34">
      <c r="AE682" t="s">
        <v>3272</v>
      </c>
      <c r="AF682" t="s">
        <v>3273</v>
      </c>
      <c r="AG682" t="str">
        <f t="shared" si="78"/>
        <v>A679077</v>
      </c>
      <c r="AH682" t="str">
        <f>IFERROR(VLOOKUP(AG682,AKT!$E$4:$G$350,3,FALSE),"")</f>
        <v>0942</v>
      </c>
    </row>
    <row r="683" spans="31:34">
      <c r="AE683" t="s">
        <v>5139</v>
      </c>
      <c r="AF683" t="s">
        <v>5140</v>
      </c>
      <c r="AG683" t="str">
        <f t="shared" si="78"/>
        <v>A679077</v>
      </c>
      <c r="AH683" t="str">
        <f>IFERROR(VLOOKUP(AG683,AKT!$E$4:$G$350,3,FALSE),"")</f>
        <v>0942</v>
      </c>
    </row>
    <row r="684" spans="31:34">
      <c r="AE684" t="s">
        <v>5141</v>
      </c>
      <c r="AF684" t="s">
        <v>5142</v>
      </c>
      <c r="AG684" t="str">
        <f t="shared" si="78"/>
        <v>A679077</v>
      </c>
      <c r="AH684" t="str">
        <f>IFERROR(VLOOKUP(AG684,AKT!$E$4:$G$350,3,FALSE),"")</f>
        <v>0942</v>
      </c>
    </row>
    <row r="685" spans="31:34">
      <c r="AE685" t="s">
        <v>5143</v>
      </c>
      <c r="AF685" t="s">
        <v>5144</v>
      </c>
      <c r="AG685" t="str">
        <f t="shared" si="78"/>
        <v>A679077</v>
      </c>
      <c r="AH685" t="str">
        <f>IFERROR(VLOOKUP(AG685,AKT!$E$4:$G$350,3,FALSE),"")</f>
        <v>0942</v>
      </c>
    </row>
    <row r="686" spans="31:34">
      <c r="AE686" t="s">
        <v>5145</v>
      </c>
      <c r="AF686" t="s">
        <v>5146</v>
      </c>
      <c r="AG686" t="str">
        <f t="shared" si="78"/>
        <v>A679077</v>
      </c>
      <c r="AH686" t="str">
        <f>IFERROR(VLOOKUP(AG686,AKT!$E$4:$G$350,3,FALSE),"")</f>
        <v>0942</v>
      </c>
    </row>
    <row r="687" spans="31:34">
      <c r="AE687" t="s">
        <v>5147</v>
      </c>
      <c r="AF687" t="s">
        <v>5148</v>
      </c>
      <c r="AG687" t="str">
        <f t="shared" si="78"/>
        <v>A679077</v>
      </c>
      <c r="AH687" t="str">
        <f>IFERROR(VLOOKUP(AG687,AKT!$E$4:$G$350,3,FALSE),"")</f>
        <v>0942</v>
      </c>
    </row>
    <row r="688" spans="31:34">
      <c r="AE688" t="s">
        <v>5149</v>
      </c>
      <c r="AF688" t="s">
        <v>5150</v>
      </c>
      <c r="AG688" t="str">
        <f t="shared" si="78"/>
        <v>A679077</v>
      </c>
      <c r="AH688" t="str">
        <f>IFERROR(VLOOKUP(AG688,AKT!$E$4:$G$350,3,FALSE),"")</f>
        <v>0942</v>
      </c>
    </row>
    <row r="689" spans="31:34">
      <c r="AE689" t="s">
        <v>5151</v>
      </c>
      <c r="AF689" t="s">
        <v>5152</v>
      </c>
      <c r="AG689" t="str">
        <f t="shared" si="78"/>
        <v>A679077</v>
      </c>
      <c r="AH689" t="str">
        <f>IFERROR(VLOOKUP(AG689,AKT!$E$4:$G$350,3,FALSE),"")</f>
        <v>0942</v>
      </c>
    </row>
    <row r="690" spans="31:34">
      <c r="AE690" t="s">
        <v>5153</v>
      </c>
      <c r="AF690" t="s">
        <v>5154</v>
      </c>
      <c r="AG690" t="str">
        <f t="shared" si="78"/>
        <v>A679077</v>
      </c>
      <c r="AH690" t="str">
        <f>IFERROR(VLOOKUP(AG690,AKT!$E$4:$G$350,3,FALSE),"")</f>
        <v>0942</v>
      </c>
    </row>
    <row r="691" spans="31:34">
      <c r="AE691" t="s">
        <v>5155</v>
      </c>
      <c r="AF691" t="s">
        <v>5156</v>
      </c>
      <c r="AG691" t="str">
        <f t="shared" si="78"/>
        <v>A679077</v>
      </c>
      <c r="AH691" t="str">
        <f>IFERROR(VLOOKUP(AG691,AKT!$E$4:$G$350,3,FALSE),"")</f>
        <v>0942</v>
      </c>
    </row>
    <row r="692" spans="31:34">
      <c r="AE692" t="s">
        <v>5157</v>
      </c>
      <c r="AF692" t="s">
        <v>5158</v>
      </c>
      <c r="AG692" t="str">
        <f t="shared" si="78"/>
        <v>A679077</v>
      </c>
      <c r="AH692" t="str">
        <f>IFERROR(VLOOKUP(AG692,AKT!$E$4:$G$350,3,FALSE),"")</f>
        <v>0942</v>
      </c>
    </row>
    <row r="693" spans="31:34">
      <c r="AE693" t="s">
        <v>5159</v>
      </c>
      <c r="AF693" t="s">
        <v>5160</v>
      </c>
      <c r="AG693" t="str">
        <f t="shared" si="78"/>
        <v>A679077</v>
      </c>
      <c r="AH693" t="str">
        <f>IFERROR(VLOOKUP(AG693,AKT!$E$4:$G$350,3,FALSE),"")</f>
        <v>0942</v>
      </c>
    </row>
    <row r="694" spans="31:34">
      <c r="AE694" t="s">
        <v>5161</v>
      </c>
      <c r="AF694" t="s">
        <v>5162</v>
      </c>
      <c r="AG694" t="str">
        <f t="shared" si="78"/>
        <v>A679077</v>
      </c>
      <c r="AH694" t="str">
        <f>IFERROR(VLOOKUP(AG694,AKT!$E$4:$G$350,3,FALSE),"")</f>
        <v>0942</v>
      </c>
    </row>
    <row r="695" spans="31:34">
      <c r="AE695" t="s">
        <v>5163</v>
      </c>
      <c r="AF695" t="s">
        <v>5164</v>
      </c>
      <c r="AG695" t="str">
        <f t="shared" si="78"/>
        <v>A679077</v>
      </c>
      <c r="AH695" t="str">
        <f>IFERROR(VLOOKUP(AG695,AKT!$E$4:$G$350,3,FALSE),"")</f>
        <v>0942</v>
      </c>
    </row>
    <row r="696" spans="31:34">
      <c r="AE696" t="s">
        <v>5165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>
      <c r="AE697" t="s">
        <v>5166</v>
      </c>
      <c r="AF697" t="s">
        <v>5167</v>
      </c>
      <c r="AG697" t="str">
        <f t="shared" si="78"/>
        <v>A679077</v>
      </c>
      <c r="AH697" t="str">
        <f>IFERROR(VLOOKUP(AG697,AKT!$E$4:$G$350,3,FALSE),"")</f>
        <v>0942</v>
      </c>
    </row>
    <row r="698" spans="31:34">
      <c r="AE698" t="s">
        <v>5168</v>
      </c>
      <c r="AF698" t="s">
        <v>5169</v>
      </c>
      <c r="AG698" t="str">
        <f t="shared" si="78"/>
        <v>A679077</v>
      </c>
      <c r="AH698" t="str">
        <f>IFERROR(VLOOKUP(AG698,AKT!$E$4:$G$350,3,FALSE),"")</f>
        <v>0942</v>
      </c>
    </row>
    <row r="699" spans="31:34">
      <c r="AE699" t="s">
        <v>5170</v>
      </c>
      <c r="AF699" t="s">
        <v>5171</v>
      </c>
      <c r="AG699" t="str">
        <f t="shared" si="78"/>
        <v>A679077</v>
      </c>
      <c r="AH699" t="str">
        <f>IFERROR(VLOOKUP(AG699,AKT!$E$4:$G$350,3,FALSE),"")</f>
        <v>0942</v>
      </c>
    </row>
    <row r="700" spans="31:34">
      <c r="AE700" t="s">
        <v>5172</v>
      </c>
      <c r="AF700" t="s">
        <v>5173</v>
      </c>
      <c r="AG700" t="str">
        <f t="shared" si="78"/>
        <v>A679077</v>
      </c>
      <c r="AH700" t="str">
        <f>IFERROR(VLOOKUP(AG700,AKT!$E$4:$G$350,3,FALSE),"")</f>
        <v>0942</v>
      </c>
    </row>
    <row r="701" spans="31:34">
      <c r="AE701" t="s">
        <v>5174</v>
      </c>
      <c r="AF701" t="s">
        <v>5175</v>
      </c>
      <c r="AG701" t="str">
        <f t="shared" si="78"/>
        <v>A679077</v>
      </c>
      <c r="AH701" t="str">
        <f>IFERROR(VLOOKUP(AG701,AKT!$E$4:$G$350,3,FALSE),"")</f>
        <v>0942</v>
      </c>
    </row>
    <row r="702" spans="31:34">
      <c r="AE702" t="s">
        <v>5176</v>
      </c>
      <c r="AF702" t="s">
        <v>5177</v>
      </c>
      <c r="AG702" t="str">
        <f t="shared" si="78"/>
        <v>A679077</v>
      </c>
      <c r="AH702" t="str">
        <f>IFERROR(VLOOKUP(AG702,AKT!$E$4:$G$350,3,FALSE),"")</f>
        <v>0942</v>
      </c>
    </row>
    <row r="703" spans="31:34">
      <c r="AE703" t="s">
        <v>5178</v>
      </c>
      <c r="AF703" t="s">
        <v>5179</v>
      </c>
      <c r="AG703" t="str">
        <f t="shared" si="78"/>
        <v>A679077</v>
      </c>
      <c r="AH703" t="str">
        <f>IFERROR(VLOOKUP(AG703,AKT!$E$4:$G$350,3,FALSE),"")</f>
        <v>0942</v>
      </c>
    </row>
    <row r="704" spans="31:34">
      <c r="AE704" t="s">
        <v>5180</v>
      </c>
      <c r="AF704" t="s">
        <v>5181</v>
      </c>
      <c r="AG704" t="str">
        <f t="shared" si="78"/>
        <v>A679077</v>
      </c>
      <c r="AH704" t="str">
        <f>IFERROR(VLOOKUP(AG704,AKT!$E$4:$G$350,3,FALSE),"")</f>
        <v>0942</v>
      </c>
    </row>
    <row r="705" spans="31:34">
      <c r="AE705" t="s">
        <v>5182</v>
      </c>
      <c r="AF705" t="s">
        <v>5183</v>
      </c>
      <c r="AG705" t="str">
        <f t="shared" si="78"/>
        <v>A679077</v>
      </c>
      <c r="AH705" t="str">
        <f>IFERROR(VLOOKUP(AG705,AKT!$E$4:$G$350,3,FALSE),"")</f>
        <v>0942</v>
      </c>
    </row>
    <row r="706" spans="31:34">
      <c r="AE706" t="s">
        <v>5184</v>
      </c>
      <c r="AF706" t="s">
        <v>5185</v>
      </c>
      <c r="AG706" t="str">
        <f t="shared" si="78"/>
        <v>A679077</v>
      </c>
      <c r="AH706" t="str">
        <f>IFERROR(VLOOKUP(AG706,AKT!$E$4:$G$350,3,FALSE),"")</f>
        <v>0942</v>
      </c>
    </row>
    <row r="707" spans="31:34">
      <c r="AE707" t="s">
        <v>5186</v>
      </c>
      <c r="AF707" t="s">
        <v>5187</v>
      </c>
      <c r="AG707" t="str">
        <f t="shared" si="78"/>
        <v>A679077</v>
      </c>
      <c r="AH707" t="str">
        <f>IFERROR(VLOOKUP(AG707,AKT!$E$4:$G$350,3,FALSE),"")</f>
        <v>0942</v>
      </c>
    </row>
    <row r="708" spans="31:34">
      <c r="AE708" t="s">
        <v>5188</v>
      </c>
      <c r="AF708" t="s">
        <v>5189</v>
      </c>
      <c r="AG708" t="str">
        <f t="shared" si="78"/>
        <v>A679077</v>
      </c>
      <c r="AH708" t="str">
        <f>IFERROR(VLOOKUP(AG708,AKT!$E$4:$G$350,3,FALSE),"")</f>
        <v>0942</v>
      </c>
    </row>
    <row r="709" spans="31:34">
      <c r="AE709" t="s">
        <v>5190</v>
      </c>
      <c r="AF709" t="s">
        <v>5191</v>
      </c>
      <c r="AG709" t="str">
        <f t="shared" si="78"/>
        <v>A679077</v>
      </c>
      <c r="AH709" t="str">
        <f>IFERROR(VLOOKUP(AG709,AKT!$E$4:$G$350,3,FALSE),"")</f>
        <v>0942</v>
      </c>
    </row>
    <row r="710" spans="31:34">
      <c r="AE710" t="s">
        <v>5192</v>
      </c>
      <c r="AF710" t="s">
        <v>5193</v>
      </c>
      <c r="AG710" t="str">
        <f t="shared" si="78"/>
        <v>A679077</v>
      </c>
      <c r="AH710" t="str">
        <f>IFERROR(VLOOKUP(AG710,AKT!$E$4:$G$350,3,FALSE),"")</f>
        <v>0942</v>
      </c>
    </row>
    <row r="711" spans="31:34">
      <c r="AE711" t="s">
        <v>5194</v>
      </c>
      <c r="AF711" t="s">
        <v>5195</v>
      </c>
      <c r="AG711" t="str">
        <f t="shared" si="78"/>
        <v>A679077</v>
      </c>
      <c r="AH711" t="str">
        <f>IFERROR(VLOOKUP(AG711,AKT!$E$4:$G$350,3,FALSE),"")</f>
        <v>0942</v>
      </c>
    </row>
    <row r="712" spans="31:34">
      <c r="AE712" t="s">
        <v>5196</v>
      </c>
      <c r="AF712" t="s">
        <v>5197</v>
      </c>
      <c r="AG712" t="str">
        <f t="shared" si="78"/>
        <v>A679077</v>
      </c>
      <c r="AH712" t="str">
        <f>IFERROR(VLOOKUP(AG712,AKT!$E$4:$G$350,3,FALSE),"")</f>
        <v>0942</v>
      </c>
    </row>
    <row r="713" spans="31:34">
      <c r="AE713" t="s">
        <v>5198</v>
      </c>
      <c r="AF713" t="s">
        <v>5199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>
      <c r="AE714" t="s">
        <v>5200</v>
      </c>
      <c r="AF714" t="s">
        <v>5201</v>
      </c>
      <c r="AG714" t="str">
        <f t="shared" si="79"/>
        <v>A679078</v>
      </c>
      <c r="AH714" t="str">
        <f>IFERROR(VLOOKUP(AG714,AKT!$E$4:$G$350,3,FALSE),"")</f>
        <v>0942</v>
      </c>
    </row>
    <row r="715" spans="31:34">
      <c r="AE715" t="s">
        <v>5202</v>
      </c>
      <c r="AF715" t="s">
        <v>5203</v>
      </c>
      <c r="AG715" t="str">
        <f t="shared" si="79"/>
        <v>A679078</v>
      </c>
      <c r="AH715" t="str">
        <f>IFERROR(VLOOKUP(AG715,AKT!$E$4:$G$350,3,FALSE),"")</f>
        <v>0942</v>
      </c>
    </row>
    <row r="716" spans="31:34">
      <c r="AE716" t="s">
        <v>5204</v>
      </c>
      <c r="AF716" t="s">
        <v>5205</v>
      </c>
      <c r="AG716" t="str">
        <f t="shared" si="79"/>
        <v>A679078</v>
      </c>
      <c r="AH716" t="str">
        <f>IFERROR(VLOOKUP(AG716,AKT!$E$4:$G$350,3,FALSE),"")</f>
        <v>0942</v>
      </c>
    </row>
    <row r="717" spans="31:34">
      <c r="AE717" t="s">
        <v>5206</v>
      </c>
      <c r="AF717" t="s">
        <v>5207</v>
      </c>
      <c r="AG717" t="str">
        <f t="shared" si="79"/>
        <v>A679078</v>
      </c>
      <c r="AH717" t="str">
        <f>IFERROR(VLOOKUP(AG717,AKT!$E$4:$G$350,3,FALSE),"")</f>
        <v>0942</v>
      </c>
    </row>
    <row r="718" spans="31:34">
      <c r="AE718" t="s">
        <v>5208</v>
      </c>
      <c r="AF718" t="s">
        <v>5209</v>
      </c>
      <c r="AG718" t="str">
        <f t="shared" si="79"/>
        <v>A679078</v>
      </c>
      <c r="AH718" t="str">
        <f>IFERROR(VLOOKUP(AG718,AKT!$E$4:$G$350,3,FALSE),"")</f>
        <v>0942</v>
      </c>
    </row>
    <row r="719" spans="31:34">
      <c r="AE719" t="s">
        <v>5210</v>
      </c>
      <c r="AF719" t="s">
        <v>5211</v>
      </c>
      <c r="AG719" t="str">
        <f t="shared" si="79"/>
        <v>A679078</v>
      </c>
      <c r="AH719" t="str">
        <f>IFERROR(VLOOKUP(AG719,AKT!$E$4:$G$350,3,FALSE),"")</f>
        <v>0942</v>
      </c>
    </row>
    <row r="720" spans="31:34">
      <c r="AE720" t="s">
        <v>5212</v>
      </c>
      <c r="AF720" t="s">
        <v>5213</v>
      </c>
      <c r="AG720" t="str">
        <f t="shared" si="79"/>
        <v>A679078</v>
      </c>
      <c r="AH720" t="str">
        <f>IFERROR(VLOOKUP(AG720,AKT!$E$4:$G$350,3,FALSE),"")</f>
        <v>0942</v>
      </c>
    </row>
    <row r="721" spans="31:34">
      <c r="AE721" t="s">
        <v>5214</v>
      </c>
      <c r="AF721" t="s">
        <v>5215</v>
      </c>
      <c r="AG721" t="str">
        <f t="shared" si="79"/>
        <v>A679078</v>
      </c>
      <c r="AH721" t="str">
        <f>IFERROR(VLOOKUP(AG721,AKT!$E$4:$G$350,3,FALSE),"")</f>
        <v>0942</v>
      </c>
    </row>
    <row r="722" spans="31:34">
      <c r="AE722" t="s">
        <v>5216</v>
      </c>
      <c r="AF722" t="s">
        <v>5217</v>
      </c>
      <c r="AG722" t="str">
        <f t="shared" si="79"/>
        <v>A679078</v>
      </c>
      <c r="AH722" t="str">
        <f>IFERROR(VLOOKUP(AG722,AKT!$E$4:$G$350,3,FALSE),"")</f>
        <v>0942</v>
      </c>
    </row>
    <row r="723" spans="31:34">
      <c r="AE723" t="s">
        <v>5218</v>
      </c>
      <c r="AF723" t="s">
        <v>5219</v>
      </c>
      <c r="AG723" t="str">
        <f t="shared" si="79"/>
        <v>A679078</v>
      </c>
      <c r="AH723" t="str">
        <f>IFERROR(VLOOKUP(AG723,AKT!$E$4:$G$350,3,FALSE),"")</f>
        <v>0942</v>
      </c>
    </row>
    <row r="724" spans="31:34">
      <c r="AE724" t="s">
        <v>5220</v>
      </c>
      <c r="AF724" t="s">
        <v>5221</v>
      </c>
      <c r="AG724" t="str">
        <f t="shared" si="79"/>
        <v>A679078</v>
      </c>
      <c r="AH724" t="str">
        <f>IFERROR(VLOOKUP(AG724,AKT!$E$4:$G$350,3,FALSE),"")</f>
        <v>0942</v>
      </c>
    </row>
    <row r="725" spans="31:34">
      <c r="AE725" t="s">
        <v>5222</v>
      </c>
      <c r="AF725" t="s">
        <v>5223</v>
      </c>
      <c r="AG725" t="str">
        <f t="shared" si="79"/>
        <v>A679078</v>
      </c>
      <c r="AH725" t="str">
        <f>IFERROR(VLOOKUP(AG725,AKT!$E$4:$G$350,3,FALSE),"")</f>
        <v>0942</v>
      </c>
    </row>
    <row r="726" spans="31:34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>
      <c r="AE729" t="s">
        <v>5224</v>
      </c>
      <c r="AF729" t="s">
        <v>5225</v>
      </c>
      <c r="AG729" t="str">
        <f t="shared" si="79"/>
        <v>A679078</v>
      </c>
      <c r="AH729" t="str">
        <f>IFERROR(VLOOKUP(AG729,AKT!$E$4:$G$350,3,FALSE),"")</f>
        <v>0942</v>
      </c>
    </row>
    <row r="730" spans="31:34">
      <c r="AE730" t="s">
        <v>5226</v>
      </c>
      <c r="AF730" t="s">
        <v>5227</v>
      </c>
      <c r="AG730" t="str">
        <f t="shared" si="79"/>
        <v>A679078</v>
      </c>
      <c r="AH730" t="str">
        <f>IFERROR(VLOOKUP(AG730,AKT!$E$4:$G$350,3,FALSE),"")</f>
        <v>0942</v>
      </c>
    </row>
    <row r="731" spans="31:34">
      <c r="AE731" t="s">
        <v>5228</v>
      </c>
      <c r="AF731" t="s">
        <v>5229</v>
      </c>
      <c r="AG731" t="str">
        <f t="shared" si="79"/>
        <v>A679078</v>
      </c>
      <c r="AH731" t="str">
        <f>IFERROR(VLOOKUP(AG731,AKT!$E$4:$G$350,3,FALSE),"")</f>
        <v>0942</v>
      </c>
    </row>
    <row r="732" spans="31:34">
      <c r="AE732" t="s">
        <v>5230</v>
      </c>
      <c r="AF732" t="s">
        <v>5231</v>
      </c>
      <c r="AG732" t="str">
        <f t="shared" si="79"/>
        <v>A679078</v>
      </c>
      <c r="AH732" t="str">
        <f>IFERROR(VLOOKUP(AG732,AKT!$E$4:$G$350,3,FALSE),"")</f>
        <v>0942</v>
      </c>
    </row>
    <row r="733" spans="31:34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>
      <c r="AE734" t="s">
        <v>5232</v>
      </c>
      <c r="AF734" t="s">
        <v>5233</v>
      </c>
      <c r="AG734" t="str">
        <f t="shared" si="79"/>
        <v>A679078</v>
      </c>
      <c r="AH734" t="str">
        <f>IFERROR(VLOOKUP(AG734,AKT!$E$4:$G$350,3,FALSE),"")</f>
        <v>0942</v>
      </c>
    </row>
    <row r="735" spans="31:34">
      <c r="AE735" t="s">
        <v>3274</v>
      </c>
      <c r="AF735" t="s">
        <v>3275</v>
      </c>
      <c r="AG735" t="str">
        <f t="shared" si="79"/>
        <v>A679078</v>
      </c>
      <c r="AH735" t="str">
        <f>IFERROR(VLOOKUP(AG735,AKT!$E$4:$G$350,3,FALSE),"")</f>
        <v>0942</v>
      </c>
    </row>
    <row r="736" spans="31:34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>
      <c r="AE737" t="s">
        <v>5234</v>
      </c>
      <c r="AF737" t="s">
        <v>5235</v>
      </c>
      <c r="AG737" t="str">
        <f t="shared" si="79"/>
        <v>A679078</v>
      </c>
      <c r="AH737" t="str">
        <f>IFERROR(VLOOKUP(AG737,AKT!$E$4:$G$350,3,FALSE),"")</f>
        <v>0942</v>
      </c>
    </row>
    <row r="738" spans="31:34">
      <c r="AE738" t="s">
        <v>5236</v>
      </c>
      <c r="AF738" t="s">
        <v>5237</v>
      </c>
      <c r="AG738" t="str">
        <f t="shared" si="79"/>
        <v>A679078</v>
      </c>
      <c r="AH738" t="str">
        <f>IFERROR(VLOOKUP(AG738,AKT!$E$4:$G$350,3,FALSE),"")</f>
        <v>0942</v>
      </c>
    </row>
    <row r="739" spans="31:34">
      <c r="AE739" t="s">
        <v>5238</v>
      </c>
      <c r="AF739" t="s">
        <v>5239</v>
      </c>
      <c r="AG739" t="str">
        <f t="shared" si="79"/>
        <v>A679078</v>
      </c>
      <c r="AH739" t="str">
        <f>IFERROR(VLOOKUP(AG739,AKT!$E$4:$G$350,3,FALSE),"")</f>
        <v>0942</v>
      </c>
    </row>
    <row r="740" spans="31:34">
      <c r="AE740" t="s">
        <v>5240</v>
      </c>
      <c r="AF740" t="s">
        <v>5241</v>
      </c>
      <c r="AG740" t="str">
        <f t="shared" si="79"/>
        <v>A679078</v>
      </c>
      <c r="AH740" t="str">
        <f>IFERROR(VLOOKUP(AG740,AKT!$E$4:$G$350,3,FALSE),"")</f>
        <v>0942</v>
      </c>
    </row>
    <row r="741" spans="31:34">
      <c r="AE741" t="s">
        <v>5242</v>
      </c>
      <c r="AF741" t="s">
        <v>5243</v>
      </c>
      <c r="AG741" t="str">
        <f t="shared" si="79"/>
        <v>A679078</v>
      </c>
      <c r="AH741" t="str">
        <f>IFERROR(VLOOKUP(AG741,AKT!$E$4:$G$350,3,FALSE),"")</f>
        <v>0942</v>
      </c>
    </row>
    <row r="742" spans="31:34">
      <c r="AE742" t="s">
        <v>5244</v>
      </c>
      <c r="AF742" t="s">
        <v>5245</v>
      </c>
      <c r="AG742" t="str">
        <f t="shared" si="79"/>
        <v>A679078</v>
      </c>
      <c r="AH742" t="str">
        <f>IFERROR(VLOOKUP(AG742,AKT!$E$4:$G$350,3,FALSE),"")</f>
        <v>0942</v>
      </c>
    </row>
    <row r="743" spans="31:34">
      <c r="AE743" t="s">
        <v>5246</v>
      </c>
      <c r="AF743" t="s">
        <v>5247</v>
      </c>
      <c r="AG743" t="str">
        <f t="shared" si="79"/>
        <v>A679078</v>
      </c>
      <c r="AH743" t="str">
        <f>IFERROR(VLOOKUP(AG743,AKT!$E$4:$G$350,3,FALSE),"")</f>
        <v>0942</v>
      </c>
    </row>
    <row r="744" spans="31:34">
      <c r="AE744" t="s">
        <v>5248</v>
      </c>
      <c r="AF744" t="s">
        <v>5249</v>
      </c>
      <c r="AG744" t="str">
        <f t="shared" si="79"/>
        <v>A679078</v>
      </c>
      <c r="AH744" t="str">
        <f>IFERROR(VLOOKUP(AG744,AKT!$E$4:$G$350,3,FALSE),"")</f>
        <v>0942</v>
      </c>
    </row>
    <row r="745" spans="31:34">
      <c r="AE745" t="s">
        <v>5250</v>
      </c>
      <c r="AF745" t="s">
        <v>5251</v>
      </c>
      <c r="AG745" t="str">
        <f t="shared" si="79"/>
        <v>A679078</v>
      </c>
      <c r="AH745" t="str">
        <f>IFERROR(VLOOKUP(AG745,AKT!$E$4:$G$350,3,FALSE),"")</f>
        <v>0942</v>
      </c>
    </row>
    <row r="746" spans="31:34">
      <c r="AE746" t="s">
        <v>5252</v>
      </c>
      <c r="AF746" t="s">
        <v>5253</v>
      </c>
      <c r="AG746" t="str">
        <f t="shared" si="79"/>
        <v>A679078</v>
      </c>
      <c r="AH746" t="str">
        <f>IFERROR(VLOOKUP(AG746,AKT!$E$4:$G$350,3,FALSE),"")</f>
        <v>0942</v>
      </c>
    </row>
    <row r="747" spans="31:34">
      <c r="AE747" t="s">
        <v>5254</v>
      </c>
      <c r="AF747" t="s">
        <v>5255</v>
      </c>
      <c r="AG747" t="str">
        <f t="shared" si="79"/>
        <v>A679078</v>
      </c>
      <c r="AH747" t="str">
        <f>IFERROR(VLOOKUP(AG747,AKT!$E$4:$G$350,3,FALSE),"")</f>
        <v>0942</v>
      </c>
    </row>
    <row r="748" spans="31:34">
      <c r="AE748" t="s">
        <v>5256</v>
      </c>
      <c r="AF748" t="s">
        <v>5257</v>
      </c>
      <c r="AG748" t="str">
        <f t="shared" si="79"/>
        <v>A679078</v>
      </c>
      <c r="AH748" t="str">
        <f>IFERROR(VLOOKUP(AG748,AKT!$E$4:$G$350,3,FALSE),"")</f>
        <v>0942</v>
      </c>
    </row>
    <row r="749" spans="31:34">
      <c r="AE749" t="s">
        <v>5258</v>
      </c>
      <c r="AF749" t="s">
        <v>5259</v>
      </c>
      <c r="AG749" t="str">
        <f t="shared" si="79"/>
        <v>A679078</v>
      </c>
      <c r="AH749" t="str">
        <f>IFERROR(VLOOKUP(AG749,AKT!$E$4:$G$350,3,FALSE),"")</f>
        <v>0942</v>
      </c>
    </row>
    <row r="750" spans="31:34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>
      <c r="AE751" t="s">
        <v>5260</v>
      </c>
      <c r="AF751" t="s">
        <v>5261</v>
      </c>
      <c r="AG751" t="str">
        <f t="shared" si="79"/>
        <v>A679078</v>
      </c>
      <c r="AH751" t="str">
        <f>IFERROR(VLOOKUP(AG751,AKT!$E$4:$G$350,3,FALSE),"")</f>
        <v>0942</v>
      </c>
    </row>
    <row r="752" spans="31:34">
      <c r="AE752" t="s">
        <v>5262</v>
      </c>
      <c r="AF752" t="s">
        <v>5263</v>
      </c>
      <c r="AG752" t="str">
        <f t="shared" si="79"/>
        <v>A679078</v>
      </c>
      <c r="AH752" t="str">
        <f>IFERROR(VLOOKUP(AG752,AKT!$E$4:$G$350,3,FALSE),"")</f>
        <v>0942</v>
      </c>
    </row>
    <row r="753" spans="31:34">
      <c r="AE753" t="s">
        <v>3276</v>
      </c>
      <c r="AF753" t="s">
        <v>3277</v>
      </c>
      <c r="AG753" t="str">
        <f t="shared" si="79"/>
        <v>A679078</v>
      </c>
      <c r="AH753" t="str">
        <f>IFERROR(VLOOKUP(AG753,AKT!$E$4:$G$350,3,FALSE),"")</f>
        <v>0942</v>
      </c>
    </row>
    <row r="754" spans="31:34">
      <c r="AE754" t="s">
        <v>3278</v>
      </c>
      <c r="AF754" t="s">
        <v>3279</v>
      </c>
      <c r="AG754" t="str">
        <f t="shared" si="79"/>
        <v>A679078</v>
      </c>
      <c r="AH754" t="str">
        <f>IFERROR(VLOOKUP(AG754,AKT!$E$4:$G$350,3,FALSE),"")</f>
        <v>0942</v>
      </c>
    </row>
    <row r="755" spans="31:34">
      <c r="AE755" t="s">
        <v>5264</v>
      </c>
      <c r="AF755" t="s">
        <v>5265</v>
      </c>
      <c r="AG755" t="str">
        <f t="shared" si="79"/>
        <v>A679078</v>
      </c>
      <c r="AH755" t="str">
        <f>IFERROR(VLOOKUP(AG755,AKT!$E$4:$G$350,3,FALSE),"")</f>
        <v>0942</v>
      </c>
    </row>
    <row r="756" spans="31:34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>
      <c r="AE757" t="s">
        <v>5266</v>
      </c>
      <c r="AF757" t="s">
        <v>5267</v>
      </c>
      <c r="AG757" t="str">
        <f t="shared" si="79"/>
        <v>A679078</v>
      </c>
      <c r="AH757" t="str">
        <f>IFERROR(VLOOKUP(AG757,AKT!$E$4:$G$350,3,FALSE),"")</f>
        <v>0942</v>
      </c>
    </row>
    <row r="758" spans="31:34">
      <c r="AE758" t="s">
        <v>5268</v>
      </c>
      <c r="AF758" t="s">
        <v>5269</v>
      </c>
      <c r="AG758" t="str">
        <f t="shared" si="79"/>
        <v>A679078</v>
      </c>
      <c r="AH758" t="str">
        <f>IFERROR(VLOOKUP(AG758,AKT!$E$4:$G$350,3,FALSE),"")</f>
        <v>0942</v>
      </c>
    </row>
    <row r="759" spans="31:34">
      <c r="AE759" t="s">
        <v>5270</v>
      </c>
      <c r="AF759" t="s">
        <v>5271</v>
      </c>
      <c r="AG759" t="str">
        <f t="shared" si="79"/>
        <v>A679078</v>
      </c>
      <c r="AH759" t="str">
        <f>IFERROR(VLOOKUP(AG759,AKT!$E$4:$G$350,3,FALSE),"")</f>
        <v>0942</v>
      </c>
    </row>
    <row r="760" spans="31:34">
      <c r="AE760" t="s">
        <v>5272</v>
      </c>
      <c r="AF760" t="s">
        <v>5273</v>
      </c>
      <c r="AG760" t="str">
        <f t="shared" si="79"/>
        <v>A679078</v>
      </c>
      <c r="AH760" t="str">
        <f>IFERROR(VLOOKUP(AG760,AKT!$E$4:$G$350,3,FALSE),"")</f>
        <v>0942</v>
      </c>
    </row>
    <row r="761" spans="31:34">
      <c r="AE761" t="s">
        <v>5274</v>
      </c>
      <c r="AF761" t="s">
        <v>5275</v>
      </c>
      <c r="AG761" t="str">
        <f t="shared" si="79"/>
        <v>A679078</v>
      </c>
      <c r="AH761" t="str">
        <f>IFERROR(VLOOKUP(AG761,AKT!$E$4:$G$350,3,FALSE),"")</f>
        <v>0942</v>
      </c>
    </row>
    <row r="762" spans="31:34">
      <c r="AE762" t="s">
        <v>5276</v>
      </c>
      <c r="AF762" t="s">
        <v>5277</v>
      </c>
      <c r="AG762" t="str">
        <f t="shared" si="79"/>
        <v>A679078</v>
      </c>
      <c r="AH762" t="str">
        <f>IFERROR(VLOOKUP(AG762,AKT!$E$4:$G$350,3,FALSE),"")</f>
        <v>0942</v>
      </c>
    </row>
    <row r="763" spans="31:34">
      <c r="AE763" t="s">
        <v>5278</v>
      </c>
      <c r="AF763" t="s">
        <v>5279</v>
      </c>
      <c r="AG763" t="str">
        <f t="shared" si="79"/>
        <v>A679078</v>
      </c>
      <c r="AH763" t="str">
        <f>IFERROR(VLOOKUP(AG763,AKT!$E$4:$G$350,3,FALSE),"")</f>
        <v>0942</v>
      </c>
    </row>
    <row r="764" spans="31:34">
      <c r="AE764" t="s">
        <v>5280</v>
      </c>
      <c r="AF764" t="s">
        <v>5281</v>
      </c>
      <c r="AG764" t="str">
        <f t="shared" si="79"/>
        <v>A679078</v>
      </c>
      <c r="AH764" t="str">
        <f>IFERROR(VLOOKUP(AG764,AKT!$E$4:$G$350,3,FALSE),"")</f>
        <v>0942</v>
      </c>
    </row>
    <row r="765" spans="31:34">
      <c r="AE765" t="s">
        <v>5282</v>
      </c>
      <c r="AF765" t="s">
        <v>5283</v>
      </c>
      <c r="AG765" t="str">
        <f t="shared" si="79"/>
        <v>A679078</v>
      </c>
      <c r="AH765" t="str">
        <f>IFERROR(VLOOKUP(AG765,AKT!$E$4:$G$350,3,FALSE),"")</f>
        <v>0942</v>
      </c>
    </row>
    <row r="766" spans="31:34">
      <c r="AE766" t="s">
        <v>5284</v>
      </c>
      <c r="AF766" t="s">
        <v>5285</v>
      </c>
      <c r="AG766" t="str">
        <f t="shared" si="79"/>
        <v>A679078</v>
      </c>
      <c r="AH766" t="str">
        <f>IFERROR(VLOOKUP(AG766,AKT!$E$4:$G$350,3,FALSE),"")</f>
        <v>0942</v>
      </c>
    </row>
    <row r="767" spans="31:34">
      <c r="AE767" t="s">
        <v>5286</v>
      </c>
      <c r="AF767" t="s">
        <v>5287</v>
      </c>
      <c r="AG767" t="str">
        <f t="shared" si="79"/>
        <v>A679078</v>
      </c>
      <c r="AH767" t="str">
        <f>IFERROR(VLOOKUP(AG767,AKT!$E$4:$G$350,3,FALSE),"")</f>
        <v>0942</v>
      </c>
    </row>
    <row r="768" spans="31:34">
      <c r="AE768" t="s">
        <v>5288</v>
      </c>
      <c r="AF768" t="s">
        <v>5289</v>
      </c>
      <c r="AG768" t="str">
        <f t="shared" si="79"/>
        <v>A679078</v>
      </c>
      <c r="AH768" t="str">
        <f>IFERROR(VLOOKUP(AG768,AKT!$E$4:$G$350,3,FALSE),"")</f>
        <v>0942</v>
      </c>
    </row>
    <row r="769" spans="31:34">
      <c r="AE769" t="s">
        <v>5290</v>
      </c>
      <c r="AF769" t="s">
        <v>5291</v>
      </c>
      <c r="AG769" t="str">
        <f t="shared" si="79"/>
        <v>A679078</v>
      </c>
      <c r="AH769" t="str">
        <f>IFERROR(VLOOKUP(AG769,AKT!$E$4:$G$350,3,FALSE),"")</f>
        <v>0942</v>
      </c>
    </row>
    <row r="770" spans="31:34">
      <c r="AE770" t="s">
        <v>5292</v>
      </c>
      <c r="AF770" t="s">
        <v>5293</v>
      </c>
      <c r="AG770" t="str">
        <f t="shared" si="79"/>
        <v>A679078</v>
      </c>
      <c r="AH770" t="str">
        <f>IFERROR(VLOOKUP(AG770,AKT!$E$4:$G$350,3,FALSE),"")</f>
        <v>0942</v>
      </c>
    </row>
    <row r="771" spans="31:34">
      <c r="AE771" t="s">
        <v>5294</v>
      </c>
      <c r="AF771" t="s">
        <v>5295</v>
      </c>
      <c r="AG771" t="str">
        <f t="shared" si="79"/>
        <v>A679078</v>
      </c>
      <c r="AH771" t="str">
        <f>IFERROR(VLOOKUP(AG771,AKT!$E$4:$G$350,3,FALSE),"")</f>
        <v>0942</v>
      </c>
    </row>
    <row r="772" spans="31:34">
      <c r="AE772" t="s">
        <v>5296</v>
      </c>
      <c r="AF772" t="s">
        <v>5297</v>
      </c>
      <c r="AG772" t="str">
        <f t="shared" si="79"/>
        <v>A679078</v>
      </c>
      <c r="AH772" t="str">
        <f>IFERROR(VLOOKUP(AG772,AKT!$E$4:$G$350,3,FALSE),"")</f>
        <v>0942</v>
      </c>
    </row>
    <row r="773" spans="31:34">
      <c r="AE773" t="s">
        <v>5298</v>
      </c>
      <c r="AF773" t="s">
        <v>5299</v>
      </c>
      <c r="AG773" t="str">
        <f t="shared" si="79"/>
        <v>A679078</v>
      </c>
      <c r="AH773" t="str">
        <f>IFERROR(VLOOKUP(AG773,AKT!$E$4:$G$350,3,FALSE),"")</f>
        <v>0942</v>
      </c>
    </row>
    <row r="774" spans="31:34">
      <c r="AE774" t="s">
        <v>5300</v>
      </c>
      <c r="AF774" t="s">
        <v>5301</v>
      </c>
      <c r="AG774" t="str">
        <f t="shared" si="79"/>
        <v>A679078</v>
      </c>
      <c r="AH774" t="str">
        <f>IFERROR(VLOOKUP(AG774,AKT!$E$4:$G$350,3,FALSE),"")</f>
        <v>0942</v>
      </c>
    </row>
    <row r="775" spans="31:34">
      <c r="AE775" t="s">
        <v>5302</v>
      </c>
      <c r="AF775" t="s">
        <v>5303</v>
      </c>
      <c r="AG775" t="str">
        <f t="shared" si="79"/>
        <v>A679078</v>
      </c>
      <c r="AH775" t="str">
        <f>IFERROR(VLOOKUP(AG775,AKT!$E$4:$G$350,3,FALSE),"")</f>
        <v>0942</v>
      </c>
    </row>
    <row r="776" spans="31:34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>
      <c r="AE777" t="s">
        <v>5304</v>
      </c>
      <c r="AF777" t="s">
        <v>5305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>
      <c r="AE778" t="s">
        <v>5306</v>
      </c>
      <c r="AF778" t="s">
        <v>5307</v>
      </c>
      <c r="AG778" t="str">
        <f t="shared" si="80"/>
        <v>A679078</v>
      </c>
      <c r="AH778" t="str">
        <f>IFERROR(VLOOKUP(AG778,AKT!$E$4:$G$350,3,FALSE),"")</f>
        <v>0942</v>
      </c>
    </row>
    <row r="779" spans="31:34">
      <c r="AE779" t="s">
        <v>5308</v>
      </c>
      <c r="AF779" t="s">
        <v>5309</v>
      </c>
      <c r="AG779" t="str">
        <f t="shared" si="80"/>
        <v>A679078</v>
      </c>
      <c r="AH779" t="str">
        <f>IFERROR(VLOOKUP(AG779,AKT!$E$4:$G$350,3,FALSE),"")</f>
        <v>0942</v>
      </c>
    </row>
    <row r="780" spans="31:34">
      <c r="AE780" t="s">
        <v>5310</v>
      </c>
      <c r="AF780" t="s">
        <v>5311</v>
      </c>
      <c r="AG780" t="str">
        <f t="shared" si="80"/>
        <v>A679078</v>
      </c>
      <c r="AH780" t="str">
        <f>IFERROR(VLOOKUP(AG780,AKT!$E$4:$G$350,3,FALSE),"")</f>
        <v>0942</v>
      </c>
    </row>
    <row r="781" spans="31:34">
      <c r="AE781" t="s">
        <v>5312</v>
      </c>
      <c r="AF781" t="s">
        <v>5313</v>
      </c>
      <c r="AG781" t="str">
        <f t="shared" si="80"/>
        <v>A679078</v>
      </c>
      <c r="AH781" t="str">
        <f>IFERROR(VLOOKUP(AG781,AKT!$E$4:$G$350,3,FALSE),"")</f>
        <v>0942</v>
      </c>
    </row>
    <row r="782" spans="31:34">
      <c r="AE782" t="s">
        <v>5314</v>
      </c>
      <c r="AF782" t="s">
        <v>5315</v>
      </c>
      <c r="AG782" t="str">
        <f t="shared" si="80"/>
        <v>A679078</v>
      </c>
      <c r="AH782" t="str">
        <f>IFERROR(VLOOKUP(AG782,AKT!$E$4:$G$350,3,FALSE),"")</f>
        <v>0942</v>
      </c>
    </row>
    <row r="783" spans="31:34">
      <c r="AE783" t="s">
        <v>5316</v>
      </c>
      <c r="AF783" t="s">
        <v>5317</v>
      </c>
      <c r="AG783" t="str">
        <f t="shared" si="80"/>
        <v>A679078</v>
      </c>
      <c r="AH783" t="str">
        <f>IFERROR(VLOOKUP(AG783,AKT!$E$4:$G$350,3,FALSE),"")</f>
        <v>0942</v>
      </c>
    </row>
    <row r="784" spans="31:34">
      <c r="AE784" t="s">
        <v>5318</v>
      </c>
      <c r="AF784" t="s">
        <v>5319</v>
      </c>
      <c r="AG784" t="str">
        <f t="shared" si="80"/>
        <v>A679078</v>
      </c>
      <c r="AH784" t="str">
        <f>IFERROR(VLOOKUP(AG784,AKT!$E$4:$G$350,3,FALSE),"")</f>
        <v>0942</v>
      </c>
    </row>
    <row r="785" spans="31:34">
      <c r="AE785" t="s">
        <v>5320</v>
      </c>
      <c r="AF785" t="s">
        <v>5321</v>
      </c>
      <c r="AG785" t="str">
        <f t="shared" si="80"/>
        <v>A679078</v>
      </c>
      <c r="AH785" t="str">
        <f>IFERROR(VLOOKUP(AG785,AKT!$E$4:$G$350,3,FALSE),"")</f>
        <v>0942</v>
      </c>
    </row>
    <row r="786" spans="31:34">
      <c r="AE786" t="s">
        <v>5322</v>
      </c>
      <c r="AF786" t="s">
        <v>5323</v>
      </c>
      <c r="AG786" t="str">
        <f t="shared" si="80"/>
        <v>A679078</v>
      </c>
      <c r="AH786" t="str">
        <f>IFERROR(VLOOKUP(AG786,AKT!$E$4:$G$350,3,FALSE),"")</f>
        <v>0942</v>
      </c>
    </row>
    <row r="787" spans="31:34">
      <c r="AE787" t="s">
        <v>5324</v>
      </c>
      <c r="AF787" t="s">
        <v>5325</v>
      </c>
      <c r="AG787" t="str">
        <f t="shared" si="80"/>
        <v>A679078</v>
      </c>
      <c r="AH787" t="str">
        <f>IFERROR(VLOOKUP(AG787,AKT!$E$4:$G$350,3,FALSE),"")</f>
        <v>0942</v>
      </c>
    </row>
    <row r="788" spans="31:34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>
      <c r="AE790" t="s">
        <v>5326</v>
      </c>
      <c r="AF790" t="s">
        <v>5327</v>
      </c>
      <c r="AG790" t="str">
        <f t="shared" si="80"/>
        <v>A679078</v>
      </c>
      <c r="AH790" t="str">
        <f>IFERROR(VLOOKUP(AG790,AKT!$E$4:$G$350,3,FALSE),"")</f>
        <v>0942</v>
      </c>
    </row>
    <row r="791" spans="31:34">
      <c r="AE791" t="s">
        <v>5328</v>
      </c>
      <c r="AF791" t="s">
        <v>5329</v>
      </c>
      <c r="AG791" t="str">
        <f t="shared" si="80"/>
        <v>A679078</v>
      </c>
      <c r="AH791" t="str">
        <f>IFERROR(VLOOKUP(AG791,AKT!$E$4:$G$350,3,FALSE),"")</f>
        <v>0942</v>
      </c>
    </row>
    <row r="792" spans="31:34">
      <c r="AE792" t="s">
        <v>5330</v>
      </c>
      <c r="AF792" t="s">
        <v>5331</v>
      </c>
      <c r="AG792" t="str">
        <f t="shared" si="80"/>
        <v>A679078</v>
      </c>
      <c r="AH792" t="str">
        <f>IFERROR(VLOOKUP(AG792,AKT!$E$4:$G$350,3,FALSE),"")</f>
        <v>0942</v>
      </c>
    </row>
    <row r="793" spans="31:34">
      <c r="AE793" t="s">
        <v>5332</v>
      </c>
      <c r="AF793" t="s">
        <v>5333</v>
      </c>
      <c r="AG793" t="str">
        <f t="shared" si="80"/>
        <v>A679078</v>
      </c>
      <c r="AH793" t="str">
        <f>IFERROR(VLOOKUP(AG793,AKT!$E$4:$G$350,3,FALSE),"")</f>
        <v>0942</v>
      </c>
    </row>
    <row r="794" spans="31:34">
      <c r="AE794" t="s">
        <v>5334</v>
      </c>
      <c r="AF794" t="s">
        <v>5335</v>
      </c>
      <c r="AG794" t="str">
        <f t="shared" si="80"/>
        <v>A679078</v>
      </c>
      <c r="AH794" t="str">
        <f>IFERROR(VLOOKUP(AG794,AKT!$E$4:$G$350,3,FALSE),"")</f>
        <v>0942</v>
      </c>
    </row>
    <row r="795" spans="31:34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>
      <c r="AE796" t="s">
        <v>5336</v>
      </c>
      <c r="AF796" t="s">
        <v>5337</v>
      </c>
      <c r="AG796" t="str">
        <f t="shared" si="80"/>
        <v>A679078</v>
      </c>
      <c r="AH796" t="str">
        <f>IFERROR(VLOOKUP(AG796,AKT!$E$4:$G$350,3,FALSE),"")</f>
        <v>0942</v>
      </c>
    </row>
    <row r="797" spans="31:34">
      <c r="AE797" t="s">
        <v>5338</v>
      </c>
      <c r="AF797" t="s">
        <v>5339</v>
      </c>
      <c r="AG797" t="str">
        <f t="shared" si="80"/>
        <v>A679078</v>
      </c>
      <c r="AH797" t="str">
        <f>IFERROR(VLOOKUP(AG797,AKT!$E$4:$G$350,3,FALSE),"")</f>
        <v>0942</v>
      </c>
    </row>
    <row r="798" spans="31:34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>
      <c r="AE800" t="s">
        <v>5340</v>
      </c>
      <c r="AF800" t="s">
        <v>5341</v>
      </c>
      <c r="AG800" t="str">
        <f t="shared" si="80"/>
        <v>A679078</v>
      </c>
      <c r="AH800" t="str">
        <f>IFERROR(VLOOKUP(AG800,AKT!$E$4:$G$350,3,FALSE),"")</f>
        <v>0942</v>
      </c>
    </row>
    <row r="801" spans="31:34">
      <c r="AE801" t="s">
        <v>5342</v>
      </c>
      <c r="AF801" t="s">
        <v>5343</v>
      </c>
      <c r="AG801" t="str">
        <f t="shared" si="80"/>
        <v>A679078</v>
      </c>
      <c r="AH801" t="str">
        <f>IFERROR(VLOOKUP(AG801,AKT!$E$4:$G$350,3,FALSE),"")</f>
        <v>0942</v>
      </c>
    </row>
    <row r="802" spans="31:34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>
      <c r="AE803" t="s">
        <v>5344</v>
      </c>
      <c r="AF803" t="s">
        <v>5345</v>
      </c>
      <c r="AG803" t="str">
        <f t="shared" si="80"/>
        <v>A679078</v>
      </c>
      <c r="AH803" t="str">
        <f>IFERROR(VLOOKUP(AG803,AKT!$E$4:$G$350,3,FALSE),"")</f>
        <v>0942</v>
      </c>
    </row>
    <row r="804" spans="31:34">
      <c r="AE804" t="s">
        <v>5346</v>
      </c>
      <c r="AF804" t="s">
        <v>5347</v>
      </c>
      <c r="AG804" t="str">
        <f t="shared" si="80"/>
        <v>A679078</v>
      </c>
      <c r="AH804" t="str">
        <f>IFERROR(VLOOKUP(AG804,AKT!$E$4:$G$350,3,FALSE),"")</f>
        <v>0942</v>
      </c>
    </row>
    <row r="805" spans="31:34">
      <c r="AE805" t="s">
        <v>5348</v>
      </c>
      <c r="AF805" t="s">
        <v>5349</v>
      </c>
      <c r="AG805" t="str">
        <f t="shared" si="80"/>
        <v>A679078</v>
      </c>
      <c r="AH805" t="str">
        <f>IFERROR(VLOOKUP(AG805,AKT!$E$4:$G$350,3,FALSE),"")</f>
        <v>0942</v>
      </c>
    </row>
    <row r="806" spans="31:34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>
      <c r="AE807" t="s">
        <v>5350</v>
      </c>
      <c r="AF807" t="s">
        <v>5351</v>
      </c>
      <c r="AG807" t="str">
        <f t="shared" si="80"/>
        <v>A679078</v>
      </c>
      <c r="AH807" t="str">
        <f>IFERROR(VLOOKUP(AG807,AKT!$E$4:$G$350,3,FALSE),"")</f>
        <v>0942</v>
      </c>
    </row>
    <row r="808" spans="31:34">
      <c r="AE808" t="s">
        <v>5352</v>
      </c>
      <c r="AF808" t="s">
        <v>5353</v>
      </c>
      <c r="AG808" t="str">
        <f t="shared" si="80"/>
        <v>A679078</v>
      </c>
      <c r="AH808" t="str">
        <f>IFERROR(VLOOKUP(AG808,AKT!$E$4:$G$350,3,FALSE),"")</f>
        <v>0942</v>
      </c>
    </row>
    <row r="809" spans="31:34">
      <c r="AE809" t="s">
        <v>5354</v>
      </c>
      <c r="AF809" t="s">
        <v>5355</v>
      </c>
      <c r="AG809" t="str">
        <f t="shared" si="80"/>
        <v>A679078</v>
      </c>
      <c r="AH809" t="str">
        <f>IFERROR(VLOOKUP(AG809,AKT!$E$4:$G$350,3,FALSE),"")</f>
        <v>0942</v>
      </c>
    </row>
    <row r="810" spans="31:34">
      <c r="AE810" t="s">
        <v>5356</v>
      </c>
      <c r="AF810" t="s">
        <v>5357</v>
      </c>
      <c r="AG810" t="str">
        <f t="shared" si="80"/>
        <v>A679078</v>
      </c>
      <c r="AH810" t="str">
        <f>IFERROR(VLOOKUP(AG810,AKT!$E$4:$G$350,3,FALSE),"")</f>
        <v>0942</v>
      </c>
    </row>
    <row r="811" spans="31:34">
      <c r="AE811" t="s">
        <v>5358</v>
      </c>
      <c r="AF811" t="s">
        <v>5359</v>
      </c>
      <c r="AG811" t="str">
        <f t="shared" si="80"/>
        <v>A679078</v>
      </c>
      <c r="AH811" t="str">
        <f>IFERROR(VLOOKUP(AG811,AKT!$E$4:$G$350,3,FALSE),"")</f>
        <v>0942</v>
      </c>
    </row>
    <row r="812" spans="31:34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>
      <c r="AE813" t="s">
        <v>5360</v>
      </c>
      <c r="AF813" t="s">
        <v>5361</v>
      </c>
      <c r="AG813" t="str">
        <f t="shared" si="80"/>
        <v>A679078</v>
      </c>
      <c r="AH813" t="str">
        <f>IFERROR(VLOOKUP(AG813,AKT!$E$4:$G$350,3,FALSE),"")</f>
        <v>0942</v>
      </c>
    </row>
    <row r="814" spans="31:34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>
      <c r="AE815" t="s">
        <v>5362</v>
      </c>
      <c r="AF815" t="s">
        <v>5363</v>
      </c>
      <c r="AG815" t="str">
        <f t="shared" si="80"/>
        <v>A679078</v>
      </c>
      <c r="AH815" t="str">
        <f>IFERROR(VLOOKUP(AG815,AKT!$E$4:$G$350,3,FALSE),"")</f>
        <v>0942</v>
      </c>
    </row>
    <row r="816" spans="31:34">
      <c r="AE816" t="s">
        <v>5364</v>
      </c>
      <c r="AF816" t="s">
        <v>5365</v>
      </c>
      <c r="AG816" t="str">
        <f t="shared" si="80"/>
        <v>A679078</v>
      </c>
      <c r="AH816" t="str">
        <f>IFERROR(VLOOKUP(AG816,AKT!$E$4:$G$350,3,FALSE),"")</f>
        <v>0942</v>
      </c>
    </row>
    <row r="817" spans="31:34">
      <c r="AE817" t="s">
        <v>5366</v>
      </c>
      <c r="AF817" t="s">
        <v>5367</v>
      </c>
      <c r="AG817" t="str">
        <f t="shared" si="80"/>
        <v>A679078</v>
      </c>
      <c r="AH817" t="str">
        <f>IFERROR(VLOOKUP(AG817,AKT!$E$4:$G$350,3,FALSE),"")</f>
        <v>0942</v>
      </c>
    </row>
    <row r="818" spans="31:34">
      <c r="AE818" t="s">
        <v>5368</v>
      </c>
      <c r="AF818" t="s">
        <v>5369</v>
      </c>
      <c r="AG818" t="str">
        <f t="shared" si="80"/>
        <v>A679078</v>
      </c>
      <c r="AH818" t="str">
        <f>IFERROR(VLOOKUP(AG818,AKT!$E$4:$G$350,3,FALSE),"")</f>
        <v>0942</v>
      </c>
    </row>
    <row r="819" spans="31:34">
      <c r="AE819" t="s">
        <v>5370</v>
      </c>
      <c r="AF819" t="s">
        <v>5371</v>
      </c>
      <c r="AG819" t="str">
        <f t="shared" si="80"/>
        <v>A679078</v>
      </c>
      <c r="AH819" t="str">
        <f>IFERROR(VLOOKUP(AG819,AKT!$E$4:$G$350,3,FALSE),"")</f>
        <v>0942</v>
      </c>
    </row>
    <row r="820" spans="31:34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>
      <c r="AE821" t="s">
        <v>5372</v>
      </c>
      <c r="AF821" t="s">
        <v>5373</v>
      </c>
      <c r="AG821" t="str">
        <f t="shared" si="80"/>
        <v>A679078</v>
      </c>
      <c r="AH821" t="str">
        <f>IFERROR(VLOOKUP(AG821,AKT!$E$4:$G$350,3,FALSE),"")</f>
        <v>0942</v>
      </c>
    </row>
    <row r="822" spans="31:34">
      <c r="AE822" t="s">
        <v>5374</v>
      </c>
      <c r="AF822" t="s">
        <v>5375</v>
      </c>
      <c r="AG822" t="str">
        <f t="shared" si="80"/>
        <v>A679078</v>
      </c>
      <c r="AH822" t="str">
        <f>IFERROR(VLOOKUP(AG822,AKT!$E$4:$G$350,3,FALSE),"")</f>
        <v>0942</v>
      </c>
    </row>
    <row r="823" spans="31:34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>
      <c r="AE824" t="s">
        <v>5376</v>
      </c>
      <c r="AF824" t="s">
        <v>5377</v>
      </c>
      <c r="AG824" t="str">
        <f t="shared" si="80"/>
        <v>A679078</v>
      </c>
      <c r="AH824" t="str">
        <f>IFERROR(VLOOKUP(AG824,AKT!$E$4:$G$350,3,FALSE),"")</f>
        <v>0942</v>
      </c>
    </row>
    <row r="825" spans="31:34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>
      <c r="AE829" t="s">
        <v>5378</v>
      </c>
      <c r="AF829" t="s">
        <v>5379</v>
      </c>
      <c r="AG829" t="str">
        <f t="shared" si="80"/>
        <v>A679078</v>
      </c>
      <c r="AH829" t="str">
        <f>IFERROR(VLOOKUP(AG829,AKT!$E$4:$G$350,3,FALSE),"")</f>
        <v>0942</v>
      </c>
    </row>
    <row r="830" spans="31:34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>
      <c r="AE831" t="s">
        <v>5380</v>
      </c>
      <c r="AF831" t="s">
        <v>5381</v>
      </c>
      <c r="AG831" t="str">
        <f t="shared" si="80"/>
        <v>A679078</v>
      </c>
      <c r="AH831" t="str">
        <f>IFERROR(VLOOKUP(AG831,AKT!$E$4:$G$350,3,FALSE),"")</f>
        <v>0942</v>
      </c>
    </row>
    <row r="832" spans="31:34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>
      <c r="AE833" t="s">
        <v>5382</v>
      </c>
      <c r="AF833" t="s">
        <v>5383</v>
      </c>
      <c r="AG833" t="str">
        <f t="shared" si="80"/>
        <v>A679078</v>
      </c>
      <c r="AH833" t="str">
        <f>IFERROR(VLOOKUP(AG833,AKT!$E$4:$G$350,3,FALSE),"")</f>
        <v>0942</v>
      </c>
    </row>
    <row r="834" spans="31:34">
      <c r="AE834" t="s">
        <v>5384</v>
      </c>
      <c r="AF834" t="s">
        <v>5385</v>
      </c>
      <c r="AG834" t="str">
        <f t="shared" si="80"/>
        <v>A679078</v>
      </c>
      <c r="AH834" t="str">
        <f>IFERROR(VLOOKUP(AG834,AKT!$E$4:$G$350,3,FALSE),"")</f>
        <v>0942</v>
      </c>
    </row>
    <row r="835" spans="31:34">
      <c r="AE835" t="s">
        <v>5386</v>
      </c>
      <c r="AF835" t="s">
        <v>5387</v>
      </c>
      <c r="AG835" t="str">
        <f t="shared" si="80"/>
        <v>A679078</v>
      </c>
      <c r="AH835" t="str">
        <f>IFERROR(VLOOKUP(AG835,AKT!$E$4:$G$350,3,FALSE),"")</f>
        <v>0942</v>
      </c>
    </row>
    <row r="836" spans="31:34">
      <c r="AE836" t="s">
        <v>5388</v>
      </c>
      <c r="AF836" t="s">
        <v>5389</v>
      </c>
      <c r="AG836" t="str">
        <f t="shared" si="80"/>
        <v>A679078</v>
      </c>
      <c r="AH836" t="str">
        <f>IFERROR(VLOOKUP(AG836,AKT!$E$4:$G$350,3,FALSE),"")</f>
        <v>0942</v>
      </c>
    </row>
    <row r="837" spans="31:34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>
      <c r="AE840" t="s">
        <v>5390</v>
      </c>
      <c r="AF840" t="s">
        <v>5391</v>
      </c>
      <c r="AG840" t="str">
        <f t="shared" si="80"/>
        <v>A679078</v>
      </c>
      <c r="AH840" t="str">
        <f>IFERROR(VLOOKUP(AG840,AKT!$E$4:$G$350,3,FALSE),"")</f>
        <v>0942</v>
      </c>
    </row>
    <row r="841" spans="31:34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>
      <c r="AE843" t="s">
        <v>5392</v>
      </c>
      <c r="AF843" t="s">
        <v>5393</v>
      </c>
      <c r="AG843" t="str">
        <f t="shared" si="81"/>
        <v>A679078</v>
      </c>
      <c r="AH843" t="str">
        <f>IFERROR(VLOOKUP(AG843,AKT!$E$4:$G$350,3,FALSE),"")</f>
        <v>0942</v>
      </c>
    </row>
    <row r="844" spans="31:34">
      <c r="AE844" t="s">
        <v>5394</v>
      </c>
      <c r="AF844" t="s">
        <v>5395</v>
      </c>
      <c r="AG844" t="str">
        <f t="shared" si="81"/>
        <v>A679078</v>
      </c>
      <c r="AH844" t="str">
        <f>IFERROR(VLOOKUP(AG844,AKT!$E$4:$G$350,3,FALSE),"")</f>
        <v>0942</v>
      </c>
    </row>
    <row r="845" spans="31:34">
      <c r="AE845" t="s">
        <v>5396</v>
      </c>
      <c r="AF845" t="s">
        <v>5397</v>
      </c>
      <c r="AG845" t="str">
        <f t="shared" si="81"/>
        <v>A679078</v>
      </c>
      <c r="AH845" t="str">
        <f>IFERROR(VLOOKUP(AG845,AKT!$E$4:$G$350,3,FALSE),"")</f>
        <v>0942</v>
      </c>
    </row>
    <row r="846" spans="31:34">
      <c r="AE846" t="s">
        <v>5398</v>
      </c>
      <c r="AF846" t="s">
        <v>5399</v>
      </c>
      <c r="AG846" t="str">
        <f t="shared" si="81"/>
        <v>A679078</v>
      </c>
      <c r="AH846" t="str">
        <f>IFERROR(VLOOKUP(AG846,AKT!$E$4:$G$350,3,FALSE),"")</f>
        <v>0942</v>
      </c>
    </row>
    <row r="847" spans="31:34">
      <c r="AE847" t="s">
        <v>5400</v>
      </c>
      <c r="AF847" t="s">
        <v>5401</v>
      </c>
      <c r="AG847" t="str">
        <f t="shared" si="81"/>
        <v>A679078</v>
      </c>
      <c r="AH847" t="str">
        <f>IFERROR(VLOOKUP(AG847,AKT!$E$4:$G$350,3,FALSE),"")</f>
        <v>0942</v>
      </c>
    </row>
    <row r="848" spans="31:34">
      <c r="AE848" t="s">
        <v>5402</v>
      </c>
      <c r="AF848" t="s">
        <v>5403</v>
      </c>
      <c r="AG848" t="str">
        <f t="shared" si="81"/>
        <v>A679078</v>
      </c>
      <c r="AH848" t="str">
        <f>IFERROR(VLOOKUP(AG848,AKT!$E$4:$G$350,3,FALSE),"")</f>
        <v>0942</v>
      </c>
    </row>
    <row r="849" spans="31:34">
      <c r="AE849" t="s">
        <v>5404</v>
      </c>
      <c r="AF849" t="s">
        <v>5405</v>
      </c>
      <c r="AG849" t="str">
        <f t="shared" si="81"/>
        <v>A679078</v>
      </c>
      <c r="AH849" t="str">
        <f>IFERROR(VLOOKUP(AG849,AKT!$E$4:$G$350,3,FALSE),"")</f>
        <v>0942</v>
      </c>
    </row>
    <row r="850" spans="31:34">
      <c r="AE850" t="s">
        <v>5406</v>
      </c>
      <c r="AF850" t="s">
        <v>5407</v>
      </c>
      <c r="AG850" t="str">
        <f t="shared" si="81"/>
        <v>A679078</v>
      </c>
      <c r="AH850" t="str">
        <f>IFERROR(VLOOKUP(AG850,AKT!$E$4:$G$350,3,FALSE),"")</f>
        <v>0942</v>
      </c>
    </row>
    <row r="851" spans="31:34">
      <c r="AE851" t="s">
        <v>5408</v>
      </c>
      <c r="AF851" t="s">
        <v>5409</v>
      </c>
      <c r="AG851" t="str">
        <f t="shared" si="81"/>
        <v>A679078</v>
      </c>
      <c r="AH851" t="str">
        <f>IFERROR(VLOOKUP(AG851,AKT!$E$4:$G$350,3,FALSE),"")</f>
        <v>0942</v>
      </c>
    </row>
    <row r="852" spans="31:34">
      <c r="AE852" t="s">
        <v>5410</v>
      </c>
      <c r="AF852" t="s">
        <v>5411</v>
      </c>
      <c r="AG852" t="str">
        <f t="shared" si="81"/>
        <v>A679078</v>
      </c>
      <c r="AH852" t="str">
        <f>IFERROR(VLOOKUP(AG852,AKT!$E$4:$G$350,3,FALSE),"")</f>
        <v>0942</v>
      </c>
    </row>
    <row r="853" spans="31:34">
      <c r="AE853" t="s">
        <v>5412</v>
      </c>
      <c r="AF853" t="s">
        <v>5413</v>
      </c>
      <c r="AG853" t="str">
        <f t="shared" si="81"/>
        <v>A679078</v>
      </c>
      <c r="AH853" t="str">
        <f>IFERROR(VLOOKUP(AG853,AKT!$E$4:$G$350,3,FALSE),"")</f>
        <v>0942</v>
      </c>
    </row>
    <row r="854" spans="31:34">
      <c r="AE854" t="s">
        <v>5414</v>
      </c>
      <c r="AF854" t="s">
        <v>5415</v>
      </c>
      <c r="AG854" t="str">
        <f t="shared" si="81"/>
        <v>A679078</v>
      </c>
      <c r="AH854" t="str">
        <f>IFERROR(VLOOKUP(AG854,AKT!$E$4:$G$350,3,FALSE),"")</f>
        <v>0942</v>
      </c>
    </row>
    <row r="855" spans="31:34">
      <c r="AE855" t="s">
        <v>5416</v>
      </c>
      <c r="AF855" t="s">
        <v>5417</v>
      </c>
      <c r="AG855" t="str">
        <f t="shared" si="81"/>
        <v>A679078</v>
      </c>
      <c r="AH855" t="str">
        <f>IFERROR(VLOOKUP(AG855,AKT!$E$4:$G$350,3,FALSE),"")</f>
        <v>0942</v>
      </c>
    </row>
    <row r="856" spans="31:34">
      <c r="AE856" t="s">
        <v>5418</v>
      </c>
      <c r="AF856" t="s">
        <v>5419</v>
      </c>
      <c r="AG856" t="str">
        <f t="shared" si="81"/>
        <v>A679078</v>
      </c>
      <c r="AH856" t="str">
        <f>IFERROR(VLOOKUP(AG856,AKT!$E$4:$G$350,3,FALSE),"")</f>
        <v>0942</v>
      </c>
    </row>
    <row r="857" spans="31:34">
      <c r="AE857" t="s">
        <v>5420</v>
      </c>
      <c r="AF857" t="s">
        <v>5421</v>
      </c>
      <c r="AG857" t="str">
        <f t="shared" si="81"/>
        <v>A679078</v>
      </c>
      <c r="AH857" t="str">
        <f>IFERROR(VLOOKUP(AG857,AKT!$E$4:$G$350,3,FALSE),"")</f>
        <v>0942</v>
      </c>
    </row>
    <row r="858" spans="31:34">
      <c r="AE858" t="s">
        <v>5422</v>
      </c>
      <c r="AF858" t="s">
        <v>5423</v>
      </c>
      <c r="AG858" t="str">
        <f t="shared" si="81"/>
        <v>A679078</v>
      </c>
      <c r="AH858" t="str">
        <f>IFERROR(VLOOKUP(AG858,AKT!$E$4:$G$350,3,FALSE),"")</f>
        <v>0942</v>
      </c>
    </row>
    <row r="859" spans="31:34">
      <c r="AE859" t="s">
        <v>5424</v>
      </c>
      <c r="AF859" t="s">
        <v>5425</v>
      </c>
      <c r="AG859" t="str">
        <f t="shared" si="81"/>
        <v>A679078</v>
      </c>
      <c r="AH859" t="str">
        <f>IFERROR(VLOOKUP(AG859,AKT!$E$4:$G$350,3,FALSE),"")</f>
        <v>0942</v>
      </c>
    </row>
    <row r="860" spans="31:34">
      <c r="AE860" t="s">
        <v>5426</v>
      </c>
      <c r="AF860" t="s">
        <v>5427</v>
      </c>
      <c r="AG860" t="str">
        <f t="shared" si="81"/>
        <v>A679078</v>
      </c>
      <c r="AH860" t="str">
        <f>IFERROR(VLOOKUP(AG860,AKT!$E$4:$G$350,3,FALSE),"")</f>
        <v>0942</v>
      </c>
    </row>
    <row r="861" spans="31:34">
      <c r="AE861" t="s">
        <v>5428</v>
      </c>
      <c r="AF861" t="s">
        <v>5429</v>
      </c>
      <c r="AG861" t="str">
        <f t="shared" si="81"/>
        <v>A679078</v>
      </c>
      <c r="AH861" t="str">
        <f>IFERROR(VLOOKUP(AG861,AKT!$E$4:$G$350,3,FALSE),"")</f>
        <v>0942</v>
      </c>
    </row>
    <row r="862" spans="31:34">
      <c r="AE862" t="s">
        <v>5430</v>
      </c>
      <c r="AF862" t="s">
        <v>5431</v>
      </c>
      <c r="AG862" t="str">
        <f t="shared" si="81"/>
        <v>A679078</v>
      </c>
      <c r="AH862" t="str">
        <f>IFERROR(VLOOKUP(AG862,AKT!$E$4:$G$350,3,FALSE),"")</f>
        <v>0942</v>
      </c>
    </row>
    <row r="863" spans="31:34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>
      <c r="AE864" t="s">
        <v>5432</v>
      </c>
      <c r="AF864" t="s">
        <v>5433</v>
      </c>
      <c r="AG864" t="str">
        <f t="shared" si="81"/>
        <v>A679078</v>
      </c>
      <c r="AH864" t="str">
        <f>IFERROR(VLOOKUP(AG864,AKT!$E$4:$G$350,3,FALSE),"")</f>
        <v>0942</v>
      </c>
    </row>
    <row r="865" spans="31:34">
      <c r="AE865" t="s">
        <v>5434</v>
      </c>
      <c r="AF865" t="s">
        <v>5435</v>
      </c>
      <c r="AG865" t="str">
        <f t="shared" si="81"/>
        <v>A679078</v>
      </c>
      <c r="AH865" t="str">
        <f>IFERROR(VLOOKUP(AG865,AKT!$E$4:$G$350,3,FALSE),"")</f>
        <v>0942</v>
      </c>
    </row>
    <row r="866" spans="31:34">
      <c r="AE866" t="s">
        <v>5436</v>
      </c>
      <c r="AF866" t="s">
        <v>5437</v>
      </c>
      <c r="AG866" t="str">
        <f t="shared" si="81"/>
        <v>A679078</v>
      </c>
      <c r="AH866" t="str">
        <f>IFERROR(VLOOKUP(AG866,AKT!$E$4:$G$350,3,FALSE),"")</f>
        <v>0942</v>
      </c>
    </row>
    <row r="867" spans="31:34">
      <c r="AE867" t="s">
        <v>5438</v>
      </c>
      <c r="AF867" t="s">
        <v>5439</v>
      </c>
      <c r="AG867" t="str">
        <f t="shared" si="81"/>
        <v>A679078</v>
      </c>
      <c r="AH867" t="str">
        <f>IFERROR(VLOOKUP(AG867,AKT!$E$4:$G$350,3,FALSE),"")</f>
        <v>0942</v>
      </c>
    </row>
    <row r="868" spans="31:34">
      <c r="AE868" t="s">
        <v>5440</v>
      </c>
      <c r="AF868" t="s">
        <v>5441</v>
      </c>
      <c r="AG868" t="str">
        <f t="shared" si="81"/>
        <v>A679078</v>
      </c>
      <c r="AH868" t="str">
        <f>IFERROR(VLOOKUP(AG868,AKT!$E$4:$G$350,3,FALSE),"")</f>
        <v>0942</v>
      </c>
    </row>
    <row r="869" spans="31:34">
      <c r="AE869" t="s">
        <v>5442</v>
      </c>
      <c r="AF869" t="s">
        <v>5443</v>
      </c>
      <c r="AG869" t="str">
        <f t="shared" si="81"/>
        <v>A679078</v>
      </c>
      <c r="AH869" t="str">
        <f>IFERROR(VLOOKUP(AG869,AKT!$E$4:$G$350,3,FALSE),"")</f>
        <v>0942</v>
      </c>
    </row>
    <row r="870" spans="31:34">
      <c r="AE870" t="s">
        <v>5444</v>
      </c>
      <c r="AF870" t="s">
        <v>5445</v>
      </c>
      <c r="AG870" t="str">
        <f t="shared" si="81"/>
        <v>A679078</v>
      </c>
      <c r="AH870" t="str">
        <f>IFERROR(VLOOKUP(AG870,AKT!$E$4:$G$350,3,FALSE),"")</f>
        <v>0942</v>
      </c>
    </row>
    <row r="871" spans="31:34">
      <c r="AE871" t="s">
        <v>5446</v>
      </c>
      <c r="AF871" t="s">
        <v>5447</v>
      </c>
      <c r="AG871" t="str">
        <f t="shared" si="81"/>
        <v>A679078</v>
      </c>
      <c r="AH871" t="str">
        <f>IFERROR(VLOOKUP(AG871,AKT!$E$4:$G$350,3,FALSE),"")</f>
        <v>0942</v>
      </c>
    </row>
    <row r="872" spans="31:34">
      <c r="AE872" t="s">
        <v>5448</v>
      </c>
      <c r="AF872" t="s">
        <v>5449</v>
      </c>
      <c r="AG872" t="str">
        <f t="shared" si="81"/>
        <v>A679078</v>
      </c>
      <c r="AH872" t="str">
        <f>IFERROR(VLOOKUP(AG872,AKT!$E$4:$G$350,3,FALSE),"")</f>
        <v>0942</v>
      </c>
    </row>
    <row r="873" spans="31:34">
      <c r="AE873" t="s">
        <v>5450</v>
      </c>
      <c r="AF873" t="s">
        <v>5451</v>
      </c>
      <c r="AG873" t="str">
        <f t="shared" si="81"/>
        <v>A679078</v>
      </c>
      <c r="AH873" t="str">
        <f>IFERROR(VLOOKUP(AG873,AKT!$E$4:$G$350,3,FALSE),"")</f>
        <v>0942</v>
      </c>
    </row>
    <row r="874" spans="31:34">
      <c r="AE874" t="s">
        <v>5452</v>
      </c>
      <c r="AF874" t="s">
        <v>5453</v>
      </c>
      <c r="AG874" t="str">
        <f t="shared" si="81"/>
        <v>A679078</v>
      </c>
      <c r="AH874" t="str">
        <f>IFERROR(VLOOKUP(AG874,AKT!$E$4:$G$350,3,FALSE),"")</f>
        <v>0942</v>
      </c>
    </row>
    <row r="875" spans="31:34">
      <c r="AE875" t="s">
        <v>5454</v>
      </c>
      <c r="AF875" t="s">
        <v>5455</v>
      </c>
      <c r="AG875" t="str">
        <f t="shared" si="81"/>
        <v>A679078</v>
      </c>
      <c r="AH875" t="str">
        <f>IFERROR(VLOOKUP(AG875,AKT!$E$4:$G$350,3,FALSE),"")</f>
        <v>0942</v>
      </c>
    </row>
    <row r="876" spans="31:34">
      <c r="AE876" t="s">
        <v>5456</v>
      </c>
      <c r="AF876" t="s">
        <v>5457</v>
      </c>
      <c r="AG876" t="str">
        <f t="shared" si="81"/>
        <v>A679078</v>
      </c>
      <c r="AH876" t="str">
        <f>IFERROR(VLOOKUP(AG876,AKT!$E$4:$G$350,3,FALSE),"")</f>
        <v>0942</v>
      </c>
    </row>
    <row r="877" spans="31:34">
      <c r="AE877" t="s">
        <v>5458</v>
      </c>
      <c r="AF877" t="s">
        <v>5459</v>
      </c>
      <c r="AG877" t="str">
        <f t="shared" si="81"/>
        <v>A679078</v>
      </c>
      <c r="AH877" t="str">
        <f>IFERROR(VLOOKUP(AG877,AKT!$E$4:$G$350,3,FALSE),"")</f>
        <v>0942</v>
      </c>
    </row>
    <row r="878" spans="31:34">
      <c r="AE878" t="s">
        <v>5460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>
      <c r="AE879" t="s">
        <v>5461</v>
      </c>
      <c r="AF879" t="s">
        <v>5462</v>
      </c>
      <c r="AG879" t="str">
        <f t="shared" si="81"/>
        <v>A679078</v>
      </c>
      <c r="AH879" t="str">
        <f>IFERROR(VLOOKUP(AG879,AKT!$E$4:$G$350,3,FALSE),"")</f>
        <v>0942</v>
      </c>
    </row>
    <row r="880" spans="31:34">
      <c r="AE880" t="s">
        <v>5463</v>
      </c>
      <c r="AF880" t="s">
        <v>5464</v>
      </c>
      <c r="AG880" t="str">
        <f t="shared" si="81"/>
        <v>A679078</v>
      </c>
      <c r="AH880" t="str">
        <f>IFERROR(VLOOKUP(AG880,AKT!$E$4:$G$350,3,FALSE),"")</f>
        <v>0942</v>
      </c>
    </row>
    <row r="881" spans="31:34">
      <c r="AE881" t="s">
        <v>5465</v>
      </c>
      <c r="AF881" t="s">
        <v>5466</v>
      </c>
      <c r="AG881" t="str">
        <f t="shared" si="81"/>
        <v>A679078</v>
      </c>
      <c r="AH881" t="str">
        <f>IFERROR(VLOOKUP(AG881,AKT!$E$4:$G$350,3,FALSE),"")</f>
        <v>0942</v>
      </c>
    </row>
    <row r="882" spans="31:34">
      <c r="AE882" t="s">
        <v>5467</v>
      </c>
      <c r="AF882" t="s">
        <v>5468</v>
      </c>
      <c r="AG882" t="str">
        <f t="shared" si="81"/>
        <v>A679078</v>
      </c>
      <c r="AH882" t="str">
        <f>IFERROR(VLOOKUP(AG882,AKT!$E$4:$G$350,3,FALSE),"")</f>
        <v>0942</v>
      </c>
    </row>
    <row r="883" spans="31:34">
      <c r="AE883" t="s">
        <v>5469</v>
      </c>
      <c r="AF883" t="s">
        <v>5470</v>
      </c>
      <c r="AG883" t="str">
        <f t="shared" si="81"/>
        <v>A679078</v>
      </c>
      <c r="AH883" t="str">
        <f>IFERROR(VLOOKUP(AG883,AKT!$E$4:$G$350,3,FALSE),"")</f>
        <v>0942</v>
      </c>
    </row>
    <row r="884" spans="31:34">
      <c r="AE884" t="s">
        <v>5471</v>
      </c>
      <c r="AF884" t="s">
        <v>5472</v>
      </c>
      <c r="AG884" t="str">
        <f t="shared" si="81"/>
        <v>A679078</v>
      </c>
      <c r="AH884" t="str">
        <f>IFERROR(VLOOKUP(AG884,AKT!$E$4:$G$350,3,FALSE),"")</f>
        <v>0942</v>
      </c>
    </row>
    <row r="885" spans="31:34">
      <c r="AE885" t="s">
        <v>5473</v>
      </c>
      <c r="AF885" t="s">
        <v>5474</v>
      </c>
      <c r="AG885" t="str">
        <f t="shared" si="81"/>
        <v>A679078</v>
      </c>
      <c r="AH885" t="str">
        <f>IFERROR(VLOOKUP(AG885,AKT!$E$4:$G$350,3,FALSE),"")</f>
        <v>0942</v>
      </c>
    </row>
    <row r="886" spans="31:34">
      <c r="AE886" t="s">
        <v>5475</v>
      </c>
      <c r="AF886" t="s">
        <v>5476</v>
      </c>
      <c r="AG886" t="str">
        <f t="shared" si="81"/>
        <v>A679078</v>
      </c>
      <c r="AH886" t="str">
        <f>IFERROR(VLOOKUP(AG886,AKT!$E$4:$G$350,3,FALSE),"")</f>
        <v>0942</v>
      </c>
    </row>
    <row r="887" spans="31:34">
      <c r="AE887" t="s">
        <v>5477</v>
      </c>
      <c r="AF887" t="s">
        <v>5478</v>
      </c>
      <c r="AG887" t="str">
        <f t="shared" si="81"/>
        <v>A679078</v>
      </c>
      <c r="AH887" t="str">
        <f>IFERROR(VLOOKUP(AG887,AKT!$E$4:$G$350,3,FALSE),"")</f>
        <v>0942</v>
      </c>
    </row>
    <row r="888" spans="31:34">
      <c r="AE888" t="s">
        <v>5479</v>
      </c>
      <c r="AF888" t="s">
        <v>5480</v>
      </c>
      <c r="AG888" t="str">
        <f t="shared" si="81"/>
        <v>A679078</v>
      </c>
      <c r="AH888" t="str">
        <f>IFERROR(VLOOKUP(AG888,AKT!$E$4:$G$350,3,FALSE),"")</f>
        <v>0942</v>
      </c>
    </row>
    <row r="889" spans="31:34">
      <c r="AE889" t="s">
        <v>5481</v>
      </c>
      <c r="AF889" t="s">
        <v>5482</v>
      </c>
      <c r="AG889" t="str">
        <f t="shared" si="81"/>
        <v>A679078</v>
      </c>
      <c r="AH889" t="str">
        <f>IFERROR(VLOOKUP(AG889,AKT!$E$4:$G$350,3,FALSE),"")</f>
        <v>0942</v>
      </c>
    </row>
    <row r="890" spans="31:34">
      <c r="AE890" t="s">
        <v>5483</v>
      </c>
      <c r="AF890" t="s">
        <v>5484</v>
      </c>
      <c r="AG890" t="str">
        <f t="shared" si="81"/>
        <v>A679078</v>
      </c>
      <c r="AH890" t="str">
        <f>IFERROR(VLOOKUP(AG890,AKT!$E$4:$G$350,3,FALSE),"")</f>
        <v>0942</v>
      </c>
    </row>
    <row r="891" spans="31:34">
      <c r="AE891" t="s">
        <v>5485</v>
      </c>
      <c r="AF891" t="s">
        <v>5486</v>
      </c>
      <c r="AG891" t="str">
        <f t="shared" si="81"/>
        <v>A679078</v>
      </c>
      <c r="AH891" t="str">
        <f>IFERROR(VLOOKUP(AG891,AKT!$E$4:$G$350,3,FALSE),"")</f>
        <v>0942</v>
      </c>
    </row>
    <row r="892" spans="31:34">
      <c r="AE892" t="s">
        <v>5487</v>
      </c>
      <c r="AF892" t="s">
        <v>5488</v>
      </c>
      <c r="AG892" t="str">
        <f t="shared" si="81"/>
        <v>A679078</v>
      </c>
      <c r="AH892" t="str">
        <f>IFERROR(VLOOKUP(AG892,AKT!$E$4:$G$350,3,FALSE),"")</f>
        <v>0942</v>
      </c>
    </row>
    <row r="893" spans="31:34">
      <c r="AE893" t="s">
        <v>5489</v>
      </c>
      <c r="AF893" t="s">
        <v>5490</v>
      </c>
      <c r="AG893" t="str">
        <f t="shared" si="81"/>
        <v>A679078</v>
      </c>
      <c r="AH893" t="str">
        <f>IFERROR(VLOOKUP(AG893,AKT!$E$4:$G$350,3,FALSE),"")</f>
        <v>0942</v>
      </c>
    </row>
    <row r="894" spans="31:34">
      <c r="AE894" t="s">
        <v>5491</v>
      </c>
      <c r="AF894" t="s">
        <v>5492</v>
      </c>
      <c r="AG894" t="str">
        <f t="shared" si="81"/>
        <v>A679078</v>
      </c>
      <c r="AH894" t="str">
        <f>IFERROR(VLOOKUP(AG894,AKT!$E$4:$G$350,3,FALSE),"")</f>
        <v>0942</v>
      </c>
    </row>
    <row r="895" spans="31:34">
      <c r="AE895" t="s">
        <v>5493</v>
      </c>
      <c r="AF895" t="s">
        <v>5494</v>
      </c>
      <c r="AG895" t="str">
        <f t="shared" si="81"/>
        <v>A679078</v>
      </c>
      <c r="AH895" t="str">
        <f>IFERROR(VLOOKUP(AG895,AKT!$E$4:$G$350,3,FALSE),"")</f>
        <v>0942</v>
      </c>
    </row>
    <row r="896" spans="31:34">
      <c r="AE896" t="s">
        <v>5495</v>
      </c>
      <c r="AF896" t="s">
        <v>5496</v>
      </c>
      <c r="AG896" t="str">
        <f t="shared" si="81"/>
        <v>A679078</v>
      </c>
      <c r="AH896" t="str">
        <f>IFERROR(VLOOKUP(AG896,AKT!$E$4:$G$350,3,FALSE),"")</f>
        <v>0942</v>
      </c>
    </row>
    <row r="897" spans="31:34">
      <c r="AE897" t="s">
        <v>5497</v>
      </c>
      <c r="AF897" t="s">
        <v>5498</v>
      </c>
      <c r="AG897" t="str">
        <f t="shared" si="81"/>
        <v>A679078</v>
      </c>
      <c r="AH897" t="str">
        <f>IFERROR(VLOOKUP(AG897,AKT!$E$4:$G$350,3,FALSE),"")</f>
        <v>0942</v>
      </c>
    </row>
    <row r="898" spans="31:34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>
      <c r="AE900" t="s">
        <v>5499</v>
      </c>
      <c r="AF900" t="s">
        <v>5500</v>
      </c>
      <c r="AG900" t="str">
        <f t="shared" si="81"/>
        <v>A679078</v>
      </c>
      <c r="AH900" t="str">
        <f>IFERROR(VLOOKUP(AG900,AKT!$E$4:$G$350,3,FALSE),"")</f>
        <v>0942</v>
      </c>
    </row>
    <row r="901" spans="31:34">
      <c r="AE901" t="s">
        <v>5501</v>
      </c>
      <c r="AF901" t="s">
        <v>5502</v>
      </c>
      <c r="AG901" t="str">
        <f t="shared" si="81"/>
        <v>A679078</v>
      </c>
      <c r="AH901" t="str">
        <f>IFERROR(VLOOKUP(AG901,AKT!$E$4:$G$350,3,FALSE),"")</f>
        <v>0942</v>
      </c>
    </row>
    <row r="902" spans="31:34">
      <c r="AE902" t="s">
        <v>5503</v>
      </c>
      <c r="AF902" t="s">
        <v>5504</v>
      </c>
      <c r="AG902" t="str">
        <f t="shared" si="81"/>
        <v>A679078</v>
      </c>
      <c r="AH902" t="str">
        <f>IFERROR(VLOOKUP(AG902,AKT!$E$4:$G$350,3,FALSE),"")</f>
        <v>0942</v>
      </c>
    </row>
    <row r="903" spans="31:34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>
      <c r="AE904" t="s">
        <v>5505</v>
      </c>
      <c r="AF904" t="s">
        <v>5506</v>
      </c>
      <c r="AG904" t="str">
        <f t="shared" si="81"/>
        <v>A679078</v>
      </c>
      <c r="AH904" t="str">
        <f>IFERROR(VLOOKUP(AG904,AKT!$E$4:$G$350,3,FALSE),"")</f>
        <v>0942</v>
      </c>
    </row>
    <row r="905" spans="31:34">
      <c r="AE905" t="s">
        <v>5507</v>
      </c>
      <c r="AF905" t="s">
        <v>5508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>
      <c r="AE908" t="s">
        <v>5509</v>
      </c>
      <c r="AF908" t="s">
        <v>5510</v>
      </c>
      <c r="AG908" t="str">
        <f t="shared" si="82"/>
        <v>A679078</v>
      </c>
      <c r="AH908" t="str">
        <f>IFERROR(VLOOKUP(AG908,AKT!$E$4:$G$350,3,FALSE),"")</f>
        <v>0942</v>
      </c>
    </row>
    <row r="909" spans="31:34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>
      <c r="AE911" t="s">
        <v>5511</v>
      </c>
      <c r="AF911" t="s">
        <v>5512</v>
      </c>
      <c r="AG911" t="str">
        <f t="shared" si="82"/>
        <v>A679078</v>
      </c>
      <c r="AH911" t="str">
        <f>IFERROR(VLOOKUP(AG911,AKT!$E$4:$G$350,3,FALSE),"")</f>
        <v>0942</v>
      </c>
    </row>
    <row r="912" spans="31:34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>
      <c r="AE913" t="s">
        <v>5513</v>
      </c>
      <c r="AF913" t="s">
        <v>5514</v>
      </c>
      <c r="AG913" t="str">
        <f t="shared" si="82"/>
        <v>A679078</v>
      </c>
      <c r="AH913" t="str">
        <f>IFERROR(VLOOKUP(AG913,AKT!$E$4:$G$350,3,FALSE),"")</f>
        <v>0942</v>
      </c>
    </row>
    <row r="914" spans="31:34">
      <c r="AE914" t="s">
        <v>5515</v>
      </c>
      <c r="AF914" t="s">
        <v>5516</v>
      </c>
      <c r="AG914" t="str">
        <f t="shared" si="82"/>
        <v>A679078</v>
      </c>
      <c r="AH914" t="str">
        <f>IFERROR(VLOOKUP(AG914,AKT!$E$4:$G$350,3,FALSE),"")</f>
        <v>0942</v>
      </c>
    </row>
    <row r="915" spans="31:34">
      <c r="AE915" t="s">
        <v>5517</v>
      </c>
      <c r="AF915" t="s">
        <v>5518</v>
      </c>
      <c r="AG915" t="str">
        <f t="shared" si="82"/>
        <v>A679078</v>
      </c>
      <c r="AH915" t="str">
        <f>IFERROR(VLOOKUP(AG915,AKT!$E$4:$G$350,3,FALSE),"")</f>
        <v>0942</v>
      </c>
    </row>
    <row r="916" spans="31:34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>
      <c r="AE917" t="s">
        <v>5519</v>
      </c>
      <c r="AF917" t="s">
        <v>5520</v>
      </c>
      <c r="AG917" t="str">
        <f t="shared" si="82"/>
        <v>A679078</v>
      </c>
      <c r="AH917" t="str">
        <f>IFERROR(VLOOKUP(AG917,AKT!$E$4:$G$350,3,FALSE),"")</f>
        <v>0942</v>
      </c>
    </row>
    <row r="918" spans="31:34">
      <c r="AE918" t="s">
        <v>5521</v>
      </c>
      <c r="AF918" t="s">
        <v>5522</v>
      </c>
      <c r="AG918" t="str">
        <f t="shared" si="82"/>
        <v>A679078</v>
      </c>
      <c r="AH918" t="str">
        <f>IFERROR(VLOOKUP(AG918,AKT!$E$4:$G$350,3,FALSE),"")</f>
        <v>0942</v>
      </c>
    </row>
    <row r="919" spans="31:34">
      <c r="AE919" t="s">
        <v>5523</v>
      </c>
      <c r="AF919" t="s">
        <v>5524</v>
      </c>
      <c r="AG919" t="str">
        <f t="shared" si="82"/>
        <v>A679078</v>
      </c>
      <c r="AH919" t="str">
        <f>IFERROR(VLOOKUP(AG919,AKT!$E$4:$G$350,3,FALSE),"")</f>
        <v>0942</v>
      </c>
    </row>
    <row r="920" spans="31:34">
      <c r="AE920" t="s">
        <v>5525</v>
      </c>
      <c r="AF920" t="s">
        <v>5526</v>
      </c>
      <c r="AG920" t="str">
        <f t="shared" si="82"/>
        <v>A679078</v>
      </c>
      <c r="AH920" t="str">
        <f>IFERROR(VLOOKUP(AG920,AKT!$E$4:$G$350,3,FALSE),"")</f>
        <v>0942</v>
      </c>
    </row>
    <row r="921" spans="31:34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>
      <c r="AE922" t="s">
        <v>5527</v>
      </c>
      <c r="AF922" t="s">
        <v>5528</v>
      </c>
      <c r="AG922" t="str">
        <f t="shared" si="82"/>
        <v>A679078</v>
      </c>
      <c r="AH922" t="str">
        <f>IFERROR(VLOOKUP(AG922,AKT!$E$4:$G$350,3,FALSE),"")</f>
        <v>0942</v>
      </c>
    </row>
    <row r="923" spans="31:34">
      <c r="AE923" t="s">
        <v>5529</v>
      </c>
      <c r="AF923" t="s">
        <v>5530</v>
      </c>
      <c r="AG923" t="str">
        <f t="shared" si="82"/>
        <v>A679078</v>
      </c>
      <c r="AH923" t="str">
        <f>IFERROR(VLOOKUP(AG923,AKT!$E$4:$G$350,3,FALSE),"")</f>
        <v>0942</v>
      </c>
    </row>
    <row r="924" spans="31:34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>
      <c r="AE927" t="s">
        <v>5531</v>
      </c>
      <c r="AF927" t="s">
        <v>5532</v>
      </c>
      <c r="AG927" t="str">
        <f t="shared" si="82"/>
        <v>A679078</v>
      </c>
      <c r="AH927" t="str">
        <f>IFERROR(VLOOKUP(AG927,AKT!$E$4:$G$350,3,FALSE),"")</f>
        <v>0942</v>
      </c>
    </row>
    <row r="928" spans="31:34">
      <c r="AE928" t="s">
        <v>5533</v>
      </c>
      <c r="AF928" t="s">
        <v>5534</v>
      </c>
      <c r="AG928" t="str">
        <f t="shared" si="82"/>
        <v>A679078</v>
      </c>
      <c r="AH928" t="str">
        <f>IFERROR(VLOOKUP(AG928,AKT!$E$4:$G$350,3,FALSE),"")</f>
        <v>0942</v>
      </c>
    </row>
    <row r="929" spans="31:34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>
      <c r="AE931" t="s">
        <v>5535</v>
      </c>
      <c r="AF931" t="s">
        <v>5299</v>
      </c>
      <c r="AG931" t="str">
        <f t="shared" si="82"/>
        <v>A679078</v>
      </c>
      <c r="AH931" t="str">
        <f>IFERROR(VLOOKUP(AG931,AKT!$E$4:$G$350,3,FALSE),"")</f>
        <v>0942</v>
      </c>
    </row>
    <row r="932" spans="31:34">
      <c r="AE932" t="s">
        <v>5536</v>
      </c>
      <c r="AF932" t="s">
        <v>5537</v>
      </c>
      <c r="AG932" t="str">
        <f t="shared" si="82"/>
        <v>A679078</v>
      </c>
      <c r="AH932" t="str">
        <f>IFERROR(VLOOKUP(AG932,AKT!$E$4:$G$350,3,FALSE),"")</f>
        <v>0942</v>
      </c>
    </row>
    <row r="933" spans="31:34">
      <c r="AE933" t="s">
        <v>5538</v>
      </c>
      <c r="AF933" t="s">
        <v>5539</v>
      </c>
      <c r="AG933" t="str">
        <f t="shared" si="82"/>
        <v>A679078</v>
      </c>
      <c r="AH933" t="str">
        <f>IFERROR(VLOOKUP(AG933,AKT!$E$4:$G$350,3,FALSE),"")</f>
        <v>0942</v>
      </c>
    </row>
    <row r="934" spans="31:34">
      <c r="AE934" t="s">
        <v>5540</v>
      </c>
      <c r="AF934" t="s">
        <v>5541</v>
      </c>
      <c r="AG934" t="str">
        <f t="shared" si="82"/>
        <v>A679078</v>
      </c>
      <c r="AH934" t="str">
        <f>IFERROR(VLOOKUP(AG934,AKT!$E$4:$G$350,3,FALSE),"")</f>
        <v>0942</v>
      </c>
    </row>
    <row r="935" spans="31:34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>
      <c r="AE936" t="s">
        <v>5542</v>
      </c>
      <c r="AF936" t="s">
        <v>5543</v>
      </c>
      <c r="AG936" t="str">
        <f t="shared" si="82"/>
        <v>A679078</v>
      </c>
      <c r="AH936" t="str">
        <f>IFERROR(VLOOKUP(AG936,AKT!$E$4:$G$350,3,FALSE),"")</f>
        <v>0942</v>
      </c>
    </row>
    <row r="937" spans="31:34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>
      <c r="AE939" t="s">
        <v>5544</v>
      </c>
      <c r="AF939" t="s">
        <v>5545</v>
      </c>
      <c r="AG939" t="str">
        <f t="shared" si="82"/>
        <v>A679078</v>
      </c>
      <c r="AH939" t="str">
        <f>IFERROR(VLOOKUP(AG939,AKT!$E$4:$G$350,3,FALSE),"")</f>
        <v>0942</v>
      </c>
    </row>
    <row r="940" spans="31:34">
      <c r="AE940" t="s">
        <v>5546</v>
      </c>
      <c r="AF940" t="s">
        <v>5547</v>
      </c>
      <c r="AG940" t="str">
        <f t="shared" si="82"/>
        <v>A679078</v>
      </c>
      <c r="AH940" t="str">
        <f>IFERROR(VLOOKUP(AG940,AKT!$E$4:$G$350,3,FALSE),"")</f>
        <v>0942</v>
      </c>
    </row>
    <row r="941" spans="31:34">
      <c r="AE941" t="s">
        <v>5548</v>
      </c>
      <c r="AF941" t="s">
        <v>5549</v>
      </c>
      <c r="AG941" t="str">
        <f t="shared" si="82"/>
        <v>A679078</v>
      </c>
      <c r="AH941" t="str">
        <f>IFERROR(VLOOKUP(AG941,AKT!$E$4:$G$350,3,FALSE),"")</f>
        <v>0942</v>
      </c>
    </row>
    <row r="942" spans="31:34">
      <c r="AE942" t="s">
        <v>5550</v>
      </c>
      <c r="AF942" t="s">
        <v>5551</v>
      </c>
      <c r="AG942" t="str">
        <f t="shared" si="82"/>
        <v>A679078</v>
      </c>
      <c r="AH942" t="str">
        <f>IFERROR(VLOOKUP(AG942,AKT!$E$4:$G$350,3,FALSE),"")</f>
        <v>0942</v>
      </c>
    </row>
    <row r="943" spans="31:34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>
      <c r="AE944" t="s">
        <v>5552</v>
      </c>
      <c r="AF944" t="s">
        <v>5553</v>
      </c>
      <c r="AG944" t="str">
        <f t="shared" si="82"/>
        <v>A679078</v>
      </c>
      <c r="AH944" t="str">
        <f>IFERROR(VLOOKUP(AG944,AKT!$E$4:$G$350,3,FALSE),"")</f>
        <v>0942</v>
      </c>
    </row>
    <row r="945" spans="31:34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>
      <c r="AE946" t="s">
        <v>5554</v>
      </c>
      <c r="AF946" t="s">
        <v>5555</v>
      </c>
      <c r="AG946" t="str">
        <f t="shared" si="82"/>
        <v>A679078</v>
      </c>
      <c r="AH946" t="str">
        <f>IFERROR(VLOOKUP(AG946,AKT!$E$4:$G$350,3,FALSE),"")</f>
        <v>0942</v>
      </c>
    </row>
    <row r="947" spans="31:34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>
      <c r="AE949" t="s">
        <v>5556</v>
      </c>
      <c r="AF949" t="s">
        <v>5557</v>
      </c>
      <c r="AG949" t="str">
        <f t="shared" si="82"/>
        <v>A679078</v>
      </c>
      <c r="AH949" t="str">
        <f>IFERROR(VLOOKUP(AG949,AKT!$E$4:$G$350,3,FALSE),"")</f>
        <v>0942</v>
      </c>
    </row>
    <row r="950" spans="31:34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>
      <c r="AE952" t="s">
        <v>5558</v>
      </c>
      <c r="AF952" t="s">
        <v>5559</v>
      </c>
      <c r="AG952" t="str">
        <f t="shared" si="82"/>
        <v>A679078</v>
      </c>
      <c r="AH952" t="str">
        <f>IFERROR(VLOOKUP(AG952,AKT!$E$4:$G$350,3,FALSE),"")</f>
        <v>0942</v>
      </c>
    </row>
    <row r="953" spans="31:34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>
      <c r="AE954" t="s">
        <v>5560</v>
      </c>
      <c r="AF954" t="s">
        <v>5561</v>
      </c>
      <c r="AG954" t="str">
        <f t="shared" si="82"/>
        <v>A679078</v>
      </c>
      <c r="AH954" t="str">
        <f>IFERROR(VLOOKUP(AG954,AKT!$E$4:$G$350,3,FALSE),"")</f>
        <v>0942</v>
      </c>
    </row>
    <row r="955" spans="31:34">
      <c r="AE955" t="s">
        <v>5562</v>
      </c>
      <c r="AF955" t="s">
        <v>5563</v>
      </c>
      <c r="AG955" t="str">
        <f t="shared" si="82"/>
        <v>A679078</v>
      </c>
      <c r="AH955" t="str">
        <f>IFERROR(VLOOKUP(AG955,AKT!$E$4:$G$350,3,FALSE),"")</f>
        <v>0942</v>
      </c>
    </row>
    <row r="956" spans="31:34">
      <c r="AE956" t="s">
        <v>5564</v>
      </c>
      <c r="AF956" t="s">
        <v>5565</v>
      </c>
      <c r="AG956" t="str">
        <f t="shared" si="82"/>
        <v>A679078</v>
      </c>
      <c r="AH956" t="str">
        <f>IFERROR(VLOOKUP(AG956,AKT!$E$4:$G$350,3,FALSE),"")</f>
        <v>0942</v>
      </c>
    </row>
    <row r="957" spans="31:34">
      <c r="AE957" t="s">
        <v>5566</v>
      </c>
      <c r="AF957" t="s">
        <v>5567</v>
      </c>
      <c r="AG957" t="str">
        <f t="shared" si="82"/>
        <v>A679078</v>
      </c>
      <c r="AH957" t="str">
        <f>IFERROR(VLOOKUP(AG957,AKT!$E$4:$G$350,3,FALSE),"")</f>
        <v>0942</v>
      </c>
    </row>
    <row r="958" spans="31:34">
      <c r="AE958" t="s">
        <v>5568</v>
      </c>
      <c r="AF958" t="s">
        <v>5569</v>
      </c>
      <c r="AG958" t="str">
        <f t="shared" si="82"/>
        <v>A679078</v>
      </c>
      <c r="AH958" t="str">
        <f>IFERROR(VLOOKUP(AG958,AKT!$E$4:$G$350,3,FALSE),"")</f>
        <v>0942</v>
      </c>
    </row>
    <row r="959" spans="31:34">
      <c r="AE959" t="s">
        <v>5570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>
      <c r="AE960" t="s">
        <v>5571</v>
      </c>
      <c r="AF960" t="s">
        <v>5572</v>
      </c>
      <c r="AG960" t="str">
        <f t="shared" si="82"/>
        <v>A679078</v>
      </c>
      <c r="AH960" t="str">
        <f>IFERROR(VLOOKUP(AG960,AKT!$E$4:$G$350,3,FALSE),"")</f>
        <v>0942</v>
      </c>
    </row>
    <row r="961" spans="31:34">
      <c r="AE961" t="s">
        <v>5573</v>
      </c>
      <c r="AF961" t="s">
        <v>5574</v>
      </c>
      <c r="AG961" t="str">
        <f t="shared" si="82"/>
        <v>A679078</v>
      </c>
      <c r="AH961" t="str">
        <f>IFERROR(VLOOKUP(AG961,AKT!$E$4:$G$350,3,FALSE),"")</f>
        <v>0942</v>
      </c>
    </row>
    <row r="962" spans="31:34">
      <c r="AE962" t="s">
        <v>5575</v>
      </c>
      <c r="AF962" t="s">
        <v>5576</v>
      </c>
      <c r="AG962" t="str">
        <f t="shared" si="82"/>
        <v>A679078</v>
      </c>
      <c r="AH962" t="str">
        <f>IFERROR(VLOOKUP(AG962,AKT!$E$4:$G$350,3,FALSE),"")</f>
        <v>0942</v>
      </c>
    </row>
    <row r="963" spans="31:34">
      <c r="AE963" t="s">
        <v>5577</v>
      </c>
      <c r="AF963" t="s">
        <v>5578</v>
      </c>
      <c r="AG963" t="str">
        <f t="shared" si="82"/>
        <v>A679078</v>
      </c>
      <c r="AH963" t="str">
        <f>IFERROR(VLOOKUP(AG963,AKT!$E$4:$G$350,3,FALSE),"")</f>
        <v>0942</v>
      </c>
    </row>
    <row r="964" spans="31:34">
      <c r="AE964" t="s">
        <v>5579</v>
      </c>
      <c r="AF964" t="s">
        <v>5580</v>
      </c>
      <c r="AG964" t="str">
        <f t="shared" si="82"/>
        <v>A679078</v>
      </c>
      <c r="AH964" t="str">
        <f>IFERROR(VLOOKUP(AG964,AKT!$E$4:$G$350,3,FALSE),"")</f>
        <v>0942</v>
      </c>
    </row>
    <row r="965" spans="31:34">
      <c r="AE965" t="s">
        <v>5581</v>
      </c>
      <c r="AF965" t="s">
        <v>5582</v>
      </c>
      <c r="AG965" t="str">
        <f t="shared" si="82"/>
        <v>A679078</v>
      </c>
      <c r="AH965" t="str">
        <f>IFERROR(VLOOKUP(AG965,AKT!$E$4:$G$350,3,FALSE),"")</f>
        <v>0942</v>
      </c>
    </row>
    <row r="966" spans="31:34">
      <c r="AE966" t="s">
        <v>5583</v>
      </c>
      <c r="AF966" t="s">
        <v>5429</v>
      </c>
      <c r="AG966" t="str">
        <f t="shared" si="82"/>
        <v>A679078</v>
      </c>
      <c r="AH966" t="str">
        <f>IFERROR(VLOOKUP(AG966,AKT!$E$4:$G$350,3,FALSE),"")</f>
        <v>0942</v>
      </c>
    </row>
    <row r="967" spans="31:34">
      <c r="AE967" t="s">
        <v>5584</v>
      </c>
      <c r="AF967" t="s">
        <v>5585</v>
      </c>
      <c r="AG967" t="str">
        <f t="shared" si="82"/>
        <v>A679078</v>
      </c>
      <c r="AH967" t="str">
        <f>IFERROR(VLOOKUP(AG967,AKT!$E$4:$G$350,3,FALSE),"")</f>
        <v>0942</v>
      </c>
    </row>
    <row r="968" spans="31:34">
      <c r="AE968" t="s">
        <v>5586</v>
      </c>
      <c r="AF968" t="s">
        <v>5587</v>
      </c>
      <c r="AG968" t="str">
        <f t="shared" si="82"/>
        <v>A679078</v>
      </c>
      <c r="AH968" t="str">
        <f>IFERROR(VLOOKUP(AG968,AKT!$E$4:$G$350,3,FALSE),"")</f>
        <v>0942</v>
      </c>
    </row>
    <row r="969" spans="31:34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>
      <c r="AE975" t="s">
        <v>5588</v>
      </c>
      <c r="AF975" t="s">
        <v>5589</v>
      </c>
      <c r="AG975" t="str">
        <f t="shared" si="83"/>
        <v>A679078</v>
      </c>
      <c r="AH975" t="str">
        <f>IFERROR(VLOOKUP(AG975,AKT!$E$4:$G$350,3,FALSE),"")</f>
        <v>0942</v>
      </c>
    </row>
    <row r="976" spans="31:34">
      <c r="AE976" t="s">
        <v>5590</v>
      </c>
      <c r="AF976" t="s">
        <v>5591</v>
      </c>
      <c r="AG976" t="str">
        <f t="shared" si="83"/>
        <v>A679078</v>
      </c>
      <c r="AH976" t="str">
        <f>IFERROR(VLOOKUP(AG976,AKT!$E$4:$G$350,3,FALSE),"")</f>
        <v>0942</v>
      </c>
    </row>
    <row r="977" spans="31:34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>
      <c r="AE982" t="s">
        <v>5592</v>
      </c>
      <c r="AF982" t="s">
        <v>5593</v>
      </c>
      <c r="AG982" t="str">
        <f t="shared" si="83"/>
        <v>A679078</v>
      </c>
      <c r="AH982" t="str">
        <f>IFERROR(VLOOKUP(AG982,AKT!$E$4:$G$350,3,FALSE),"")</f>
        <v>0942</v>
      </c>
    </row>
    <row r="983" spans="31:34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>
      <c r="AE984" t="s">
        <v>5594</v>
      </c>
      <c r="AF984" t="s">
        <v>5595</v>
      </c>
      <c r="AG984" t="str">
        <f t="shared" si="83"/>
        <v>A679078</v>
      </c>
      <c r="AH984" t="str">
        <f>IFERROR(VLOOKUP(AG984,AKT!$E$4:$G$350,3,FALSE),"")</f>
        <v>0942</v>
      </c>
    </row>
    <row r="985" spans="31:34">
      <c r="AE985" t="s">
        <v>5596</v>
      </c>
      <c r="AF985" t="s">
        <v>5597</v>
      </c>
      <c r="AG985" t="str">
        <f t="shared" si="83"/>
        <v>A679078</v>
      </c>
      <c r="AH985" t="str">
        <f>IFERROR(VLOOKUP(AG985,AKT!$E$4:$G$350,3,FALSE),"")</f>
        <v>0942</v>
      </c>
    </row>
    <row r="986" spans="31:34">
      <c r="AE986" t="s">
        <v>5598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>
      <c r="AE987" t="s">
        <v>5599</v>
      </c>
      <c r="AF987" t="s">
        <v>5600</v>
      </c>
      <c r="AG987" t="str">
        <f t="shared" si="83"/>
        <v>A679078</v>
      </c>
      <c r="AH987" t="str">
        <f>IFERROR(VLOOKUP(AG987,AKT!$E$4:$G$350,3,FALSE),"")</f>
        <v>0942</v>
      </c>
    </row>
    <row r="988" spans="31:34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>
      <c r="AE989" t="s">
        <v>5601</v>
      </c>
      <c r="AF989" t="s">
        <v>5602</v>
      </c>
      <c r="AG989" t="str">
        <f t="shared" si="83"/>
        <v>A679078</v>
      </c>
      <c r="AH989" t="str">
        <f>IFERROR(VLOOKUP(AG989,AKT!$E$4:$G$350,3,FALSE),"")</f>
        <v>0942</v>
      </c>
    </row>
    <row r="990" spans="31:34">
      <c r="AE990" t="s">
        <v>5603</v>
      </c>
      <c r="AF990" t="s">
        <v>5604</v>
      </c>
      <c r="AG990" t="str">
        <f t="shared" si="83"/>
        <v>A679078</v>
      </c>
      <c r="AH990" t="str">
        <f>IFERROR(VLOOKUP(AG990,AKT!$E$4:$G$350,3,FALSE),"")</f>
        <v>0942</v>
      </c>
    </row>
    <row r="991" spans="31:34">
      <c r="AE991" t="s">
        <v>5605</v>
      </c>
      <c r="AF991" t="s">
        <v>5606</v>
      </c>
      <c r="AG991" t="str">
        <f t="shared" si="83"/>
        <v>A679078</v>
      </c>
      <c r="AH991" t="str">
        <f>IFERROR(VLOOKUP(AG991,AKT!$E$4:$G$350,3,FALSE),"")</f>
        <v>0942</v>
      </c>
    </row>
    <row r="992" spans="31:34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>
      <c r="AE993" t="s">
        <v>5607</v>
      </c>
      <c r="AF993" t="s">
        <v>5608</v>
      </c>
      <c r="AG993" t="str">
        <f t="shared" si="83"/>
        <v>A679078</v>
      </c>
      <c r="AH993" t="str">
        <f>IFERROR(VLOOKUP(AG993,AKT!$E$4:$G$350,3,FALSE),"")</f>
        <v>0942</v>
      </c>
    </row>
    <row r="994" spans="31:34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>
      <c r="AE995" t="s">
        <v>5609</v>
      </c>
      <c r="AF995" t="s">
        <v>5610</v>
      </c>
      <c r="AG995" t="str">
        <f t="shared" si="83"/>
        <v>A679078</v>
      </c>
      <c r="AH995" t="str">
        <f>IFERROR(VLOOKUP(AG995,AKT!$E$4:$G$350,3,FALSE),"")</f>
        <v>0942</v>
      </c>
    </row>
    <row r="996" spans="31:34">
      <c r="AE996" t="s">
        <v>5611</v>
      </c>
      <c r="AF996" t="s">
        <v>5612</v>
      </c>
      <c r="AG996" t="str">
        <f t="shared" si="83"/>
        <v>A679078</v>
      </c>
      <c r="AH996" t="str">
        <f>IFERROR(VLOOKUP(AG996,AKT!$E$4:$G$350,3,FALSE),"")</f>
        <v>0942</v>
      </c>
    </row>
    <row r="997" spans="31:34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>
      <c r="AE1000" t="s">
        <v>5613</v>
      </c>
      <c r="AF1000" t="s">
        <v>5614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>
      <c r="AE1001" t="s">
        <v>5615</v>
      </c>
      <c r="AF1001" t="s">
        <v>5616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>
      <c r="AE1002" t="s">
        <v>5617</v>
      </c>
      <c r="AF1002" t="s">
        <v>5618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>
      <c r="AE1003" t="s">
        <v>5619</v>
      </c>
      <c r="AF1003" t="s">
        <v>5620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>
      <c r="AE1004" t="s">
        <v>5621</v>
      </c>
      <c r="AF1004" t="s">
        <v>5622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>
      <c r="AE1005" t="s">
        <v>5623</v>
      </c>
      <c r="AF1005" t="s">
        <v>5624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>
      <c r="AE1006" t="s">
        <v>5625</v>
      </c>
      <c r="AF1006" t="s">
        <v>5626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>
      <c r="AE1009" t="s">
        <v>5627</v>
      </c>
      <c r="AF1009" t="s">
        <v>5628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>
      <c r="AE1012" t="s">
        <v>5629</v>
      </c>
      <c r="AF1012" t="s">
        <v>5630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>
      <c r="AE1013" t="s">
        <v>5631</v>
      </c>
      <c r="AF1013" t="s">
        <v>5632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>
      <c r="AE1014" t="s">
        <v>5633</v>
      </c>
      <c r="AF1014" t="s">
        <v>5634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>
      <c r="AE1015" t="s">
        <v>5635</v>
      </c>
      <c r="AF1015" t="s">
        <v>5636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>
      <c r="AE1016" t="s">
        <v>5637</v>
      </c>
      <c r="AF1016" t="s">
        <v>5638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>
      <c r="AE1023" t="s">
        <v>5639</v>
      </c>
      <c r="AF1023" t="s">
        <v>5640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>
      <c r="AE1024" t="s">
        <v>5641</v>
      </c>
      <c r="AF1024" t="s">
        <v>5642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>
      <c r="AE1028" t="s">
        <v>5643</v>
      </c>
      <c r="AF1028" t="s">
        <v>5644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>
      <c r="AE1038" t="s">
        <v>5645</v>
      </c>
      <c r="AF1038" t="s">
        <v>5646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>
      <c r="AE1039" t="s">
        <v>5647</v>
      </c>
      <c r="AF1039" t="s">
        <v>5648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>
      <c r="AE1040" t="s">
        <v>5649</v>
      </c>
      <c r="AF1040" t="s">
        <v>5650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>
      <c r="AE1041" t="s">
        <v>5651</v>
      </c>
      <c r="AF1041" t="s">
        <v>5652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>
      <c r="AE1042" t="s">
        <v>5653</v>
      </c>
      <c r="AF1042" t="s">
        <v>5654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>
      <c r="AE1043" t="s">
        <v>5655</v>
      </c>
      <c r="AF1043" t="s">
        <v>5656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>
      <c r="AE1044" t="s">
        <v>5657</v>
      </c>
      <c r="AF1044" t="s">
        <v>5658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>
      <c r="AE1045" t="s">
        <v>5659</v>
      </c>
      <c r="AF1045" t="s">
        <v>5660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>
      <c r="AE1046" t="s">
        <v>5661</v>
      </c>
      <c r="AF1046" t="s">
        <v>5662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>
      <c r="AE1047" t="s">
        <v>5663</v>
      </c>
      <c r="AF1047" t="s">
        <v>5664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>
      <c r="AE1048" t="s">
        <v>5665</v>
      </c>
      <c r="AF1048" t="s">
        <v>5666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>
      <c r="AE1049" t="s">
        <v>5667</v>
      </c>
      <c r="AF1049" t="s">
        <v>5668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>
      <c r="AE1050" t="s">
        <v>5669</v>
      </c>
      <c r="AF1050" t="s">
        <v>5670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>
      <c r="AE1051" t="s">
        <v>5671</v>
      </c>
      <c r="AF1051" t="s">
        <v>5672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>
      <c r="AE1052" t="s">
        <v>5673</v>
      </c>
      <c r="AF1052" t="s">
        <v>5674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>
      <c r="AE1053" t="s">
        <v>5675</v>
      </c>
      <c r="AF1053" t="s">
        <v>5676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>
      <c r="AE1054" t="s">
        <v>5677</v>
      </c>
      <c r="AF1054" t="s">
        <v>5678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>
      <c r="AE1055" t="s">
        <v>5679</v>
      </c>
      <c r="AF1055" t="s">
        <v>5680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>
      <c r="AE1056" t="s">
        <v>5681</v>
      </c>
      <c r="AF1056" t="s">
        <v>5682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>
      <c r="AE1057" t="s">
        <v>5683</v>
      </c>
      <c r="AF1057" t="s">
        <v>5684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>
      <c r="AE1058" t="s">
        <v>5685</v>
      </c>
      <c r="AF1058" t="s">
        <v>5686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>
      <c r="AE1059" t="s">
        <v>5687</v>
      </c>
      <c r="AF1059" t="s">
        <v>5688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>
      <c r="AE1060" t="s">
        <v>5689</v>
      </c>
      <c r="AF1060" t="s">
        <v>5690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>
      <c r="AE1061" t="s">
        <v>5691</v>
      </c>
      <c r="AF1061" t="s">
        <v>5692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>
      <c r="AE1062" t="s">
        <v>5693</v>
      </c>
      <c r="AF1062" t="s">
        <v>5694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>
      <c r="AE1063" t="s">
        <v>5695</v>
      </c>
      <c r="AF1063" t="s">
        <v>5696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>
      <c r="AE1064" t="s">
        <v>5697</v>
      </c>
      <c r="AF1064" t="s">
        <v>5698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>
      <c r="AE1065" t="s">
        <v>5699</v>
      </c>
      <c r="AF1065" t="s">
        <v>5700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>
      <c r="AE1066" t="s">
        <v>5701</v>
      </c>
      <c r="AF1066" t="s">
        <v>5702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>
      <c r="AE1067" t="s">
        <v>5703</v>
      </c>
      <c r="AF1067" t="s">
        <v>5704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>
      <c r="AE1069" t="s">
        <v>5705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>
      <c r="AE1071" t="s">
        <v>5706</v>
      </c>
      <c r="AF1071" t="s">
        <v>5707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>
      <c r="AE1072" t="s">
        <v>5708</v>
      </c>
      <c r="AF1072" t="s">
        <v>5709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>
      <c r="AE1073" t="s">
        <v>5710</v>
      </c>
      <c r="AF1073" t="s">
        <v>5711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>
      <c r="AE1074" t="s">
        <v>5712</v>
      </c>
      <c r="AF1074" t="s">
        <v>5713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>
      <c r="AE1076" t="s">
        <v>5714</v>
      </c>
      <c r="AF1076" t="s">
        <v>5715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>
      <c r="AE1078" t="s">
        <v>5716</v>
      </c>
      <c r="AF1078" t="s">
        <v>5717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>
      <c r="AE1079" t="s">
        <v>5718</v>
      </c>
      <c r="AF1079" t="s">
        <v>5719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>
      <c r="AE1080" t="s">
        <v>5720</v>
      </c>
      <c r="AF1080" t="s">
        <v>5721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>
      <c r="AE1081" t="s">
        <v>5722</v>
      </c>
      <c r="AF1081" t="s">
        <v>5723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>
      <c r="AE1082" t="s">
        <v>5724</v>
      </c>
      <c r="AF1082" t="s">
        <v>5725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>
      <c r="AE1083" t="s">
        <v>5726</v>
      </c>
      <c r="AF1083" t="s">
        <v>5727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>
      <c r="AE1084" t="s">
        <v>5728</v>
      </c>
      <c r="AF1084" t="s">
        <v>5729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>
      <c r="AE1086" t="s">
        <v>5730</v>
      </c>
      <c r="AF1086" t="s">
        <v>5731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>
      <c r="AE1087" t="s">
        <v>5732</v>
      </c>
      <c r="AF1087" t="s">
        <v>5733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>
      <c r="AE1088" t="s">
        <v>5734</v>
      </c>
      <c r="AF1088" t="s">
        <v>5735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>
      <c r="AE1089" t="s">
        <v>5736</v>
      </c>
      <c r="AF1089" t="s">
        <v>5737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>
      <c r="AE1090" t="s">
        <v>5738</v>
      </c>
      <c r="AF1090" t="s">
        <v>5739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>
      <c r="AE1091" t="s">
        <v>5740</v>
      </c>
      <c r="AF1091" t="s">
        <v>5741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>
      <c r="AE1092" t="s">
        <v>5742</v>
      </c>
      <c r="AF1092" t="s">
        <v>5743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>
      <c r="AE1093" t="s">
        <v>5744</v>
      </c>
      <c r="AF1093" t="s">
        <v>5745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>
      <c r="AE1094" t="s">
        <v>5746</v>
      </c>
      <c r="AF1094" t="s">
        <v>5747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>
      <c r="AE1095" t="s">
        <v>5748</v>
      </c>
      <c r="AF1095" t="s">
        <v>5749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>
      <c r="AE1096" t="s">
        <v>5750</v>
      </c>
      <c r="AF1096" t="s">
        <v>5751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>
      <c r="AE1097" t="s">
        <v>5752</v>
      </c>
      <c r="AF1097" t="s">
        <v>5753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>
      <c r="AE1098" t="s">
        <v>5754</v>
      </c>
      <c r="AF1098" t="s">
        <v>5755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>
      <c r="AE1099" t="s">
        <v>5756</v>
      </c>
      <c r="AF1099" t="s">
        <v>3335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>
      <c r="AE1100" t="s">
        <v>5757</v>
      </c>
      <c r="AF1100" t="s">
        <v>3335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>
      <c r="AE1101" t="s">
        <v>5758</v>
      </c>
      <c r="AF1101" t="s">
        <v>5759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>
      <c r="AE1102" t="s">
        <v>5760</v>
      </c>
      <c r="AF1102" t="s">
        <v>5761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>
      <c r="AE1103" t="s">
        <v>5762</v>
      </c>
      <c r="AF1103" t="s">
        <v>5763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>
      <c r="AE1104" t="s">
        <v>5764</v>
      </c>
      <c r="AF1104" t="s">
        <v>5765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>
      <c r="AE1105" t="s">
        <v>5766</v>
      </c>
      <c r="AF1105" t="s">
        <v>5767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>
      <c r="AE1106" t="s">
        <v>5768</v>
      </c>
      <c r="AF1106" t="s">
        <v>5769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>
      <c r="AE1107" t="s">
        <v>5770</v>
      </c>
      <c r="AF1107" t="s">
        <v>5771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>
      <c r="AE1108" t="s">
        <v>5772</v>
      </c>
      <c r="AF1108" t="s">
        <v>5773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>
      <c r="AE1109" t="s">
        <v>5774</v>
      </c>
      <c r="AF1109" t="s">
        <v>5775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>
      <c r="AE1110" t="s">
        <v>5776</v>
      </c>
      <c r="AF1110" t="s">
        <v>5777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>
      <c r="AE1112" t="s">
        <v>5778</v>
      </c>
      <c r="AF1112" t="s">
        <v>5779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>
      <c r="AE1113" t="s">
        <v>5780</v>
      </c>
      <c r="AF1113" t="s">
        <v>5781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>
      <c r="AE1114" t="s">
        <v>5782</v>
      </c>
      <c r="AF1114" t="s">
        <v>5783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>
      <c r="AE1115" t="s">
        <v>5784</v>
      </c>
      <c r="AF1115" t="s">
        <v>5785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>
      <c r="AE1116" t="s">
        <v>5786</v>
      </c>
      <c r="AF1116" t="s">
        <v>5787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>
      <c r="AE1118" t="s">
        <v>5788</v>
      </c>
      <c r="AF1118" t="s">
        <v>5789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>
      <c r="AE1119" t="s">
        <v>5790</v>
      </c>
      <c r="AF1119" t="s">
        <v>5791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>
      <c r="AE1120" t="s">
        <v>5792</v>
      </c>
      <c r="AF1120" t="s">
        <v>5793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>
      <c r="AE1121" t="s">
        <v>5794</v>
      </c>
      <c r="AF1121" t="s">
        <v>5795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>
      <c r="AE1122" t="s">
        <v>5796</v>
      </c>
      <c r="AF1122" t="s">
        <v>5797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>
      <c r="AE1123" t="s">
        <v>5798</v>
      </c>
      <c r="AF1123" t="s">
        <v>5799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>
      <c r="AE1124" t="s">
        <v>5800</v>
      </c>
      <c r="AF1124" t="s">
        <v>5801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>
      <c r="AE1125" t="s">
        <v>5802</v>
      </c>
      <c r="AF1125" t="s">
        <v>5803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>
      <c r="AE1127" t="s">
        <v>5804</v>
      </c>
      <c r="AF1127" t="s">
        <v>5805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>
      <c r="AE1128" t="s">
        <v>5806</v>
      </c>
      <c r="AF1128" t="s">
        <v>5807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>
      <c r="AE1130" t="s">
        <v>5808</v>
      </c>
      <c r="AF1130" t="s">
        <v>5809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>
      <c r="AE1131" t="s">
        <v>5810</v>
      </c>
      <c r="AF1131" t="s">
        <v>5811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>
      <c r="AE1132" t="s">
        <v>5812</v>
      </c>
      <c r="AF1132" t="s">
        <v>5813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>
      <c r="AE1133" t="s">
        <v>5814</v>
      </c>
      <c r="AF1133" t="s">
        <v>5813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>
      <c r="AE1134" t="s">
        <v>5815</v>
      </c>
      <c r="AF1134" t="s">
        <v>5816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>
      <c r="AE1135" t="s">
        <v>5817</v>
      </c>
      <c r="AF1135" t="s">
        <v>5818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>
      <c r="AE1136" t="s">
        <v>5819</v>
      </c>
      <c r="AF1136" t="s">
        <v>5820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>
      <c r="AE1137" t="s">
        <v>5821</v>
      </c>
      <c r="AF1137" t="s">
        <v>5822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>
      <c r="AE1138" t="s">
        <v>5823</v>
      </c>
      <c r="AF1138" t="s">
        <v>5824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>
      <c r="AE1139" t="s">
        <v>5825</v>
      </c>
      <c r="AF1139" t="s">
        <v>5826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>
      <c r="AE1140" t="s">
        <v>5827</v>
      </c>
      <c r="AF1140" t="s">
        <v>5828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>
      <c r="AE1141" t="s">
        <v>5829</v>
      </c>
      <c r="AF1141" t="s">
        <v>5830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>
      <c r="AE1142" t="s">
        <v>5831</v>
      </c>
      <c r="AF1142" t="s">
        <v>5832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>
      <c r="AE1143" t="s">
        <v>5833</v>
      </c>
      <c r="AF1143" t="s">
        <v>5834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>
      <c r="AE1144" t="s">
        <v>5835</v>
      </c>
      <c r="AF1144" t="s">
        <v>5836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>
      <c r="AE1145" t="s">
        <v>5837</v>
      </c>
      <c r="AF1145" t="s">
        <v>5838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>
      <c r="AE1146" t="s">
        <v>5839</v>
      </c>
      <c r="AF1146" t="s">
        <v>5840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>
      <c r="AE1147" t="s">
        <v>5841</v>
      </c>
      <c r="AF1147" t="s">
        <v>5842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>
      <c r="AE1148" t="s">
        <v>5843</v>
      </c>
      <c r="AF1148" t="s">
        <v>5844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>
      <c r="AE1149" t="s">
        <v>5845</v>
      </c>
      <c r="AF1149" t="s">
        <v>5846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>
      <c r="AE1150" t="s">
        <v>5847</v>
      </c>
      <c r="AF1150" t="s">
        <v>5848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>
      <c r="AE1151" t="s">
        <v>5849</v>
      </c>
      <c r="AF1151" t="s">
        <v>5850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>
      <c r="AE1152" t="s">
        <v>5851</v>
      </c>
      <c r="AF1152" t="s">
        <v>5852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>
      <c r="AE1153" t="s">
        <v>5853</v>
      </c>
      <c r="AF1153" t="s">
        <v>5854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>
      <c r="AE1154" t="s">
        <v>5855</v>
      </c>
      <c r="AF1154" t="s">
        <v>5856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>
      <c r="AE1155" t="s">
        <v>5857</v>
      </c>
      <c r="AF1155" t="s">
        <v>5858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>
      <c r="AE1156" t="s">
        <v>5859</v>
      </c>
      <c r="AF1156" t="s">
        <v>5860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>
      <c r="AE1157" t="s">
        <v>5861</v>
      </c>
      <c r="AF1157" t="s">
        <v>5862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>
      <c r="AE1158" t="s">
        <v>5863</v>
      </c>
      <c r="AF1158" t="s">
        <v>5864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>
      <c r="AE1159" t="s">
        <v>5865</v>
      </c>
      <c r="AF1159" t="s">
        <v>5866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>
      <c r="AE1160" t="s">
        <v>5867</v>
      </c>
      <c r="AF1160" t="s">
        <v>5868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>
      <c r="AE1161" t="s">
        <v>5869</v>
      </c>
      <c r="AF1161" t="s">
        <v>5870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>
      <c r="AE1162" t="s">
        <v>5871</v>
      </c>
      <c r="AF1162" t="s">
        <v>5872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>
      <c r="AE1163" t="s">
        <v>5873</v>
      </c>
      <c r="AF1163" t="s">
        <v>5874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>
      <c r="AE1164" t="s">
        <v>5875</v>
      </c>
      <c r="AF1164" t="s">
        <v>5876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>
      <c r="AE1165" t="s">
        <v>5877</v>
      </c>
      <c r="AF1165" t="s">
        <v>5878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>
      <c r="AE1166" t="s">
        <v>5879</v>
      </c>
      <c r="AF1166" t="s">
        <v>5880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>
      <c r="AE1167" t="s">
        <v>5881</v>
      </c>
      <c r="AF1167" t="s">
        <v>5882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>
      <c r="AE1168" t="s">
        <v>5883</v>
      </c>
      <c r="AF1168" t="s">
        <v>5884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>
      <c r="AE1169" t="s">
        <v>5885</v>
      </c>
      <c r="AF1169" t="s">
        <v>5886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>
      <c r="AE1171" t="s">
        <v>5887</v>
      </c>
      <c r="AF1171" t="s">
        <v>5888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>
      <c r="AE1172" t="s">
        <v>5889</v>
      </c>
      <c r="AF1172" t="s">
        <v>5890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>
      <c r="AE1173" t="s">
        <v>5891</v>
      </c>
      <c r="AF1173" t="s">
        <v>5892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>
      <c r="AE1174" t="s">
        <v>5893</v>
      </c>
      <c r="AF1174" t="s">
        <v>5894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>
      <c r="AE1175" t="s">
        <v>5895</v>
      </c>
      <c r="AF1175" t="s">
        <v>5896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>
      <c r="AE1176" t="s">
        <v>5897</v>
      </c>
      <c r="AF1176" t="s">
        <v>5898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>
      <c r="AE1177" t="s">
        <v>5899</v>
      </c>
      <c r="AF1177" t="s">
        <v>5900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>
      <c r="AE1178" t="s">
        <v>5901</v>
      </c>
      <c r="AF1178" t="s">
        <v>5902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>
      <c r="AE1179" t="s">
        <v>5903</v>
      </c>
      <c r="AF1179" t="s">
        <v>5904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>
      <c r="AE1180" t="s">
        <v>5905</v>
      </c>
      <c r="AF1180" t="s">
        <v>5906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>
      <c r="AE1181" t="s">
        <v>5907</v>
      </c>
      <c r="AF1181" t="s">
        <v>5908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>
      <c r="AE1182" t="s">
        <v>5909</v>
      </c>
      <c r="AF1182" t="s">
        <v>5910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>
      <c r="AE1183" t="s">
        <v>5911</v>
      </c>
      <c r="AF1183" t="s">
        <v>5912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>
      <c r="AE1184" t="s">
        <v>5913</v>
      </c>
      <c r="AF1184" t="s">
        <v>5914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>
      <c r="AE1185" t="s">
        <v>5915</v>
      </c>
      <c r="AF1185" t="s">
        <v>5916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>
      <c r="AE1186" t="s">
        <v>5917</v>
      </c>
      <c r="AF1186" t="s">
        <v>5918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>
      <c r="AE1187" t="s">
        <v>5919</v>
      </c>
      <c r="AF1187" t="s">
        <v>5920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>
      <c r="AE1188" t="s">
        <v>5921</v>
      </c>
      <c r="AF1188" t="s">
        <v>5920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>
      <c r="AE1189" t="s">
        <v>5922</v>
      </c>
      <c r="AF1189" t="s">
        <v>5923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>
      <c r="AE1191" t="s">
        <v>5924</v>
      </c>
      <c r="AF1191" t="s">
        <v>5925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>
      <c r="AE1192" t="s">
        <v>5926</v>
      </c>
      <c r="AF1192" t="s">
        <v>5927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>
      <c r="AE1193" t="s">
        <v>5928</v>
      </c>
      <c r="AF1193" t="s">
        <v>5345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>
      <c r="AE1194" t="s">
        <v>5929</v>
      </c>
      <c r="AF1194" t="s">
        <v>5930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>
      <c r="AE1195" t="s">
        <v>5931</v>
      </c>
      <c r="AF1195" t="s">
        <v>5932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>
      <c r="AE1196" t="s">
        <v>5933</v>
      </c>
      <c r="AF1196" t="s">
        <v>5934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>
      <c r="AE1198" t="s">
        <v>5935</v>
      </c>
      <c r="AF1198" t="s">
        <v>5936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>
      <c r="AE1199" t="s">
        <v>5937</v>
      </c>
      <c r="AF1199" t="s">
        <v>5938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>
      <c r="AE1201" t="s">
        <v>5939</v>
      </c>
      <c r="AF1201" t="s">
        <v>5940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>
      <c r="AE1203" t="s">
        <v>5941</v>
      </c>
      <c r="AF1203" t="s">
        <v>5942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>
      <c r="AE1204" t="s">
        <v>5943</v>
      </c>
      <c r="AF1204" t="s">
        <v>5944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>
      <c r="AE1205" t="s">
        <v>5945</v>
      </c>
      <c r="AF1205" t="s">
        <v>5946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>
      <c r="AE1206" t="s">
        <v>5947</v>
      </c>
      <c r="AF1206" t="s">
        <v>5948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>
      <c r="AE1207" t="s">
        <v>5949</v>
      </c>
      <c r="AF1207" t="s">
        <v>5950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>
      <c r="AE1209" t="s">
        <v>5951</v>
      </c>
      <c r="AF1209" t="s">
        <v>3365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>
      <c r="AE1210" t="s">
        <v>5952</v>
      </c>
      <c r="AF1210" t="s">
        <v>5953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>
      <c r="AE1212" t="s">
        <v>5954</v>
      </c>
      <c r="AF1212" t="s">
        <v>5955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>
      <c r="AE1213" t="s">
        <v>5956</v>
      </c>
      <c r="AF1213" t="s">
        <v>5957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>
      <c r="AE1214" t="s">
        <v>5958</v>
      </c>
      <c r="AF1214" t="s">
        <v>5959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>
      <c r="AE1216" t="s">
        <v>5960</v>
      </c>
      <c r="AF1216" t="s">
        <v>5961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>
      <c r="AE1217" t="s">
        <v>5962</v>
      </c>
      <c r="AF1217" t="s">
        <v>5963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>
      <c r="AE1218" t="s">
        <v>5964</v>
      </c>
      <c r="AF1218" t="s">
        <v>5965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>
      <c r="AE1219" t="s">
        <v>5966</v>
      </c>
      <c r="AF1219" t="s">
        <v>5967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>
      <c r="AE1221" t="s">
        <v>5968</v>
      </c>
      <c r="AF1221" t="s">
        <v>5969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>
      <c r="AE1225" t="s">
        <v>5970</v>
      </c>
      <c r="AF1225" t="s">
        <v>5971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>
      <c r="AE1226" t="s">
        <v>5972</v>
      </c>
      <c r="AF1226" t="s">
        <v>5973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>
      <c r="AE1227" t="s">
        <v>5974</v>
      </c>
      <c r="AF1227" t="s">
        <v>5975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>
      <c r="AE1229" t="s">
        <v>5976</v>
      </c>
      <c r="AF1229" t="s">
        <v>5977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>
      <c r="AE1230" t="s">
        <v>5978</v>
      </c>
      <c r="AF1230" t="s">
        <v>5979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>
      <c r="AE1231" t="s">
        <v>5980</v>
      </c>
      <c r="AF1231" t="s">
        <v>5981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>
      <c r="AE1232" t="s">
        <v>5982</v>
      </c>
      <c r="AF1232" t="s">
        <v>5983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>
      <c r="AE1233" t="s">
        <v>5984</v>
      </c>
      <c r="AF1233" t="s">
        <v>5985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>
      <c r="AE1234" t="s">
        <v>5986</v>
      </c>
      <c r="AF1234" t="s">
        <v>5987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>
      <c r="AE1235" t="s">
        <v>5988</v>
      </c>
      <c r="AF1235" t="s">
        <v>5938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>
      <c r="AE1236" t="s">
        <v>5989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>
      <c r="AE1237" t="s">
        <v>5990</v>
      </c>
      <c r="AF1237" t="s">
        <v>5942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>
      <c r="AE1240" t="s">
        <v>5991</v>
      </c>
      <c r="AF1240" t="s">
        <v>5992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>
      <c r="AE1241" t="s">
        <v>5993</v>
      </c>
      <c r="AF1241" t="s">
        <v>5692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>
      <c r="AE1242" t="s">
        <v>5994</v>
      </c>
      <c r="AF1242" t="s">
        <v>5694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>
      <c r="AE1243" t="s">
        <v>5995</v>
      </c>
      <c r="AF1243" t="s">
        <v>5996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>
      <c r="AE1244" t="s">
        <v>5997</v>
      </c>
      <c r="AF1244" t="s">
        <v>5998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>
      <c r="AE1245" t="s">
        <v>5999</v>
      </c>
      <c r="AF1245" t="s">
        <v>6000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>
      <c r="AE1249" t="s">
        <v>6001</v>
      </c>
      <c r="AF1249" t="s">
        <v>6002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>
      <c r="AE1250" t="s">
        <v>6003</v>
      </c>
      <c r="AF1250" t="s">
        <v>6004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>
      <c r="AE1251" t="s">
        <v>6005</v>
      </c>
      <c r="AF1251" t="s">
        <v>6006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>
      <c r="AE1252" t="s">
        <v>6007</v>
      </c>
      <c r="AF1252" t="s">
        <v>6008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>
      <c r="AE1254" t="s">
        <v>6009</v>
      </c>
      <c r="AF1254" t="s">
        <v>6010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>
      <c r="AE1255" t="s">
        <v>6011</v>
      </c>
      <c r="AF1255" t="s">
        <v>6012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>
      <c r="AE1256" t="s">
        <v>6013</v>
      </c>
      <c r="AF1256" t="s">
        <v>6014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>
      <c r="AE1257" t="s">
        <v>6015</v>
      </c>
      <c r="AF1257" t="s">
        <v>6016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>
      <c r="AE1258" t="s">
        <v>6017</v>
      </c>
      <c r="AF1258" t="s">
        <v>6018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>
      <c r="AE1259" t="s">
        <v>3280</v>
      </c>
      <c r="AF1259" t="s">
        <v>3281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>
      <c r="AE1260" t="s">
        <v>6019</v>
      </c>
      <c r="AF1260" t="s">
        <v>6020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>
      <c r="AE1261" t="s">
        <v>6021</v>
      </c>
      <c r="AF1261" t="s">
        <v>6022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>
      <c r="AE1262" t="s">
        <v>6023</v>
      </c>
      <c r="AF1262" t="s">
        <v>6024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>
      <c r="AE1263" t="s">
        <v>6025</v>
      </c>
      <c r="AF1263" t="s">
        <v>6024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>
      <c r="AE1264" t="s">
        <v>6026</v>
      </c>
      <c r="AF1264" t="s">
        <v>6027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>
      <c r="AE1265" t="s">
        <v>6028</v>
      </c>
      <c r="AF1265" t="s">
        <v>6029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>
      <c r="AE1266" t="s">
        <v>6030</v>
      </c>
      <c r="AF1266" t="s">
        <v>6031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>
      <c r="AE1267" t="s">
        <v>6032</v>
      </c>
      <c r="AF1267" t="s">
        <v>6033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>
      <c r="AE1268" t="s">
        <v>6034</v>
      </c>
      <c r="AF1268" t="s">
        <v>6035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>
      <c r="AE1269" t="s">
        <v>6036</v>
      </c>
      <c r="AF1269" t="s">
        <v>6037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>
      <c r="AE1270" t="s">
        <v>6038</v>
      </c>
      <c r="AF1270" t="s">
        <v>6039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>
      <c r="AE1271" t="s">
        <v>6040</v>
      </c>
      <c r="AF1271" t="s">
        <v>6041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>
      <c r="AE1272" t="s">
        <v>6042</v>
      </c>
      <c r="AF1272" t="s">
        <v>6043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>
      <c r="AE1273" t="s">
        <v>6044</v>
      </c>
      <c r="AF1273" t="s">
        <v>6045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>
      <c r="AE1274" t="s">
        <v>6046</v>
      </c>
      <c r="AF1274" t="s">
        <v>6047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>
      <c r="AE1275" t="s">
        <v>6048</v>
      </c>
      <c r="AF1275" t="s">
        <v>6049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>
      <c r="AE1276" t="s">
        <v>6050</v>
      </c>
      <c r="AF1276" t="s">
        <v>6051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>
      <c r="AE1279" t="s">
        <v>6052</v>
      </c>
      <c r="AF1279" t="s">
        <v>6053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>
      <c r="AE1280" t="s">
        <v>6054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>
      <c r="AE1282" t="s">
        <v>6055</v>
      </c>
      <c r="AF1282" t="s">
        <v>6056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>
      <c r="AE1286" t="s">
        <v>6057</v>
      </c>
      <c r="AF1286" t="s">
        <v>6058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>
      <c r="AE1289" t="s">
        <v>6059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>
      <c r="AE1291" t="s">
        <v>6060</v>
      </c>
      <c r="AF1291" t="s">
        <v>6061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>
      <c r="AE1292" t="s">
        <v>6062</v>
      </c>
      <c r="AF1292" t="s">
        <v>6063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>
      <c r="AE1293" t="s">
        <v>6064</v>
      </c>
      <c r="AF1293" t="s">
        <v>6065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>
      <c r="AE1296" t="s">
        <v>6066</v>
      </c>
      <c r="AF1296" t="s">
        <v>6067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>
      <c r="AE1297" t="s">
        <v>6068</v>
      </c>
      <c r="AF1297" t="s">
        <v>6069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>
      <c r="AE1298" t="s">
        <v>6070</v>
      </c>
      <c r="AF1298" t="s">
        <v>6071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>
      <c r="AE1301" t="s">
        <v>6072</v>
      </c>
      <c r="AF1301" t="s">
        <v>5733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>
      <c r="AE1302" t="s">
        <v>6073</v>
      </c>
      <c r="AF1302" t="s">
        <v>6074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>
      <c r="AE1304" t="s">
        <v>6075</v>
      </c>
      <c r="AF1304" t="s">
        <v>6076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>
      <c r="AE1305" t="s">
        <v>6077</v>
      </c>
      <c r="AF1305" t="s">
        <v>6078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>
      <c r="AE1306" t="s">
        <v>6079</v>
      </c>
      <c r="AF1306" t="s">
        <v>6080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>
      <c r="AE1307" t="s">
        <v>6081</v>
      </c>
      <c r="AF1307" t="s">
        <v>6082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>
      <c r="AE1308" t="s">
        <v>6083</v>
      </c>
      <c r="AF1308" t="s">
        <v>6084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>
      <c r="AE1309" t="s">
        <v>6085</v>
      </c>
      <c r="AF1309" t="s">
        <v>6086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>
      <c r="AE1310" t="s">
        <v>6087</v>
      </c>
      <c r="AF1310" t="s">
        <v>6088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>
      <c r="AE1313" t="s">
        <v>6089</v>
      </c>
      <c r="AF1313" t="s">
        <v>6090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>
      <c r="AE1314" t="s">
        <v>6091</v>
      </c>
      <c r="AF1314" t="s">
        <v>6092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>
      <c r="AE1315" t="s">
        <v>6093</v>
      </c>
      <c r="AF1315" t="s">
        <v>6094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>
      <c r="AE1316" t="s">
        <v>6095</v>
      </c>
      <c r="AF1316" t="s">
        <v>6096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>
      <c r="AE1317" t="s">
        <v>6097</v>
      </c>
      <c r="AF1317" t="s">
        <v>6098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>
      <c r="AE1318" t="s">
        <v>6099</v>
      </c>
      <c r="AF1318" t="s">
        <v>6100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>
      <c r="AE1319" t="s">
        <v>6101</v>
      </c>
      <c r="AF1319" t="s">
        <v>6102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>
      <c r="AE1320" t="s">
        <v>6103</v>
      </c>
      <c r="AF1320" t="s">
        <v>6104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>
      <c r="AE1321" t="s">
        <v>6105</v>
      </c>
      <c r="AF1321" t="s">
        <v>6106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>
      <c r="AE1322" t="s">
        <v>6107</v>
      </c>
      <c r="AF1322" t="s">
        <v>6108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>
      <c r="AE1331" t="s">
        <v>6109</v>
      </c>
      <c r="AF1331" t="s">
        <v>6110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>
      <c r="AE1334" t="s">
        <v>6111</v>
      </c>
      <c r="AF1334" t="s">
        <v>6112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>
      <c r="AE1336" t="s">
        <v>6113</v>
      </c>
      <c r="AF1336" t="s">
        <v>6114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>
      <c r="AE1337" t="s">
        <v>6115</v>
      </c>
      <c r="AF1337" t="s">
        <v>6116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>
      <c r="AE1338" t="s">
        <v>6117</v>
      </c>
      <c r="AF1338" t="s">
        <v>6118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>
      <c r="AE1341" t="s">
        <v>6119</v>
      </c>
      <c r="AF1341" t="s">
        <v>5975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>
      <c r="AE1344" t="s">
        <v>6120</v>
      </c>
      <c r="AF1344" t="s">
        <v>6121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>
      <c r="AE1346" t="s">
        <v>6122</v>
      </c>
      <c r="AF1346" t="s">
        <v>6123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>
      <c r="AE1347" t="s">
        <v>6124</v>
      </c>
      <c r="AF1347" t="s">
        <v>6125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>
      <c r="AE1350" t="s">
        <v>6126</v>
      </c>
      <c r="AF1350" t="s">
        <v>6127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>
      <c r="AE1351" t="s">
        <v>6128</v>
      </c>
      <c r="AF1351" t="s">
        <v>6129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>
      <c r="AE1356" t="s">
        <v>6130</v>
      </c>
      <c r="AF1356" t="s">
        <v>6131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>
      <c r="AE1357" t="s">
        <v>6132</v>
      </c>
      <c r="AF1357" t="s">
        <v>6133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>
      <c r="AE1358" t="s">
        <v>6134</v>
      </c>
      <c r="AF1358" t="s">
        <v>6135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>
      <c r="AE1368" t="s">
        <v>6136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>
      <c r="AE1369" t="s">
        <v>6137</v>
      </c>
      <c r="AF1369" t="s">
        <v>6138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>
      <c r="AE1371" t="s">
        <v>6139</v>
      </c>
      <c r="AF1371" t="s">
        <v>6140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>
      <c r="AE1374" t="s">
        <v>6141</v>
      </c>
      <c r="AF1374" t="s">
        <v>6142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>
      <c r="AE1379" t="s">
        <v>6143</v>
      </c>
      <c r="AF1379" t="s">
        <v>6144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>
      <c r="AE1382" t="s">
        <v>6145</v>
      </c>
      <c r="AF1382" t="s">
        <v>6146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>
      <c r="AE1384" t="s">
        <v>6147</v>
      </c>
      <c r="AF1384" t="s">
        <v>6148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>
      <c r="AE1385" t="s">
        <v>6149</v>
      </c>
      <c r="AF1385" t="s">
        <v>6150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>
      <c r="AE1386" t="s">
        <v>6151</v>
      </c>
      <c r="AF1386" t="s">
        <v>6152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>
      <c r="AE1387" t="s">
        <v>6153</v>
      </c>
      <c r="AF1387" t="s">
        <v>6154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>
      <c r="AE1389" t="s">
        <v>6155</v>
      </c>
      <c r="AF1389" t="s">
        <v>6156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>
      <c r="AE1390" t="s">
        <v>6157</v>
      </c>
      <c r="AF1390" t="s">
        <v>6158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>
      <c r="AE1394" t="s">
        <v>6159</v>
      </c>
      <c r="AF1394" t="s">
        <v>6160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>
      <c r="AE1395" t="s">
        <v>6161</v>
      </c>
      <c r="AF1395" t="s">
        <v>6162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>
      <c r="AE1397" t="s">
        <v>6163</v>
      </c>
      <c r="AF1397" t="s">
        <v>6164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>
      <c r="AE1398" t="s">
        <v>6165</v>
      </c>
      <c r="AF1398" t="s">
        <v>6166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>
      <c r="AE1399" t="s">
        <v>6167</v>
      </c>
      <c r="AF1399" t="s">
        <v>6168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>
      <c r="AE1400" t="s">
        <v>6169</v>
      </c>
      <c r="AF1400" t="s">
        <v>6170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>
      <c r="AE1402" t="s">
        <v>6171</v>
      </c>
      <c r="AF1402" t="s">
        <v>6172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>
      <c r="AE1407" t="s">
        <v>6173</v>
      </c>
      <c r="AF1407" t="s">
        <v>4527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>
      <c r="AE1409" t="s">
        <v>6174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>
      <c r="AE1410" t="s">
        <v>6175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>
      <c r="AE1414" t="s">
        <v>3282</v>
      </c>
      <c r="AF1414" t="s">
        <v>3283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>
      <c r="AE1415" t="s">
        <v>3284</v>
      </c>
      <c r="AF1415" t="s">
        <v>3285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>
      <c r="AE1416" t="s">
        <v>3286</v>
      </c>
      <c r="AF1416" t="s">
        <v>3287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>
      <c r="AE1417" t="s">
        <v>6176</v>
      </c>
      <c r="AF1417" t="s">
        <v>6177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>
      <c r="AE1418" t="s">
        <v>3288</v>
      </c>
      <c r="AF1418" t="s">
        <v>3289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>
      <c r="AE1419" t="s">
        <v>3290</v>
      </c>
      <c r="AF1419" t="s">
        <v>3291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>
      <c r="AE1420" t="s">
        <v>6178</v>
      </c>
      <c r="AF1420" t="s">
        <v>6154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>
      <c r="AE1421" t="s">
        <v>3292</v>
      </c>
      <c r="AF1421" t="s">
        <v>3293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>
      <c r="AE1422" t="s">
        <v>6179</v>
      </c>
      <c r="AF1422" t="s">
        <v>3305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>
      <c r="AE1423" t="s">
        <v>6180</v>
      </c>
      <c r="AF1423" t="s">
        <v>6181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>
      <c r="AE1424" t="s">
        <v>6182</v>
      </c>
      <c r="AF1424" t="s">
        <v>6183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>
      <c r="AE1425" t="s">
        <v>6184</v>
      </c>
      <c r="AF1425" t="s">
        <v>6185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>
      <c r="AE1426" t="s">
        <v>6186</v>
      </c>
      <c r="AF1426" t="s">
        <v>6187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>
      <c r="AE1427" t="s">
        <v>6188</v>
      </c>
      <c r="AF1427" t="s">
        <v>6189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>
      <c r="AE1428" t="s">
        <v>3294</v>
      </c>
      <c r="AF1428" t="s">
        <v>3295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>
      <c r="AE1429" t="s">
        <v>3296</v>
      </c>
      <c r="AF1429" t="s">
        <v>3297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>
      <c r="AE1430" t="s">
        <v>6190</v>
      </c>
      <c r="AF1430" t="s">
        <v>6191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>
      <c r="AE1431" t="s">
        <v>3298</v>
      </c>
      <c r="AF1431" t="s">
        <v>3299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>
      <c r="AE1432" t="s">
        <v>3300</v>
      </c>
      <c r="AF1432" t="s">
        <v>3301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>
      <c r="AE1433" t="s">
        <v>3302</v>
      </c>
      <c r="AF1433" t="s">
        <v>3303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>
      <c r="AE1434" t="s">
        <v>3304</v>
      </c>
      <c r="AF1434" t="s">
        <v>3305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>
      <c r="AE1435" t="s">
        <v>3306</v>
      </c>
      <c r="AF1435" t="s">
        <v>3307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>
      <c r="AE1436" t="s">
        <v>3308</v>
      </c>
      <c r="AF1436" t="s">
        <v>3309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>
      <c r="AE1437" t="s">
        <v>3310</v>
      </c>
      <c r="AF1437" t="s">
        <v>3311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>
      <c r="AE1438" t="s">
        <v>3312</v>
      </c>
      <c r="AF1438" t="s">
        <v>3313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>
      <c r="AE1439" t="s">
        <v>3314</v>
      </c>
      <c r="AF1439" t="s">
        <v>3315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>
      <c r="AE1440" t="s">
        <v>3316</v>
      </c>
      <c r="AF1440" t="s">
        <v>3317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>
      <c r="AE1441" t="s">
        <v>3318</v>
      </c>
      <c r="AF1441" t="s">
        <v>3319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>
      <c r="AE1442" t="s">
        <v>3320</v>
      </c>
      <c r="AF1442" t="s">
        <v>3321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>
      <c r="AE1443" t="s">
        <v>3322</v>
      </c>
      <c r="AF1443" t="s">
        <v>3323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>
      <c r="AE1444" t="s">
        <v>3324</v>
      </c>
      <c r="AF1444" t="s">
        <v>3325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>
      <c r="AE1445" t="s">
        <v>3326</v>
      </c>
      <c r="AF1445" t="s">
        <v>3327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>
      <c r="AE1446" t="s">
        <v>3328</v>
      </c>
      <c r="AF1446" t="s">
        <v>3329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>
      <c r="AE1447" t="s">
        <v>3330</v>
      </c>
      <c r="AF1447" t="s">
        <v>3331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>
      <c r="AE1448" t="s">
        <v>3332</v>
      </c>
      <c r="AF1448" t="s">
        <v>3333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>
      <c r="AE1449" t="s">
        <v>3334</v>
      </c>
      <c r="AF1449" t="s">
        <v>3335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>
      <c r="AE1450" t="s">
        <v>3336</v>
      </c>
      <c r="AF1450" t="s">
        <v>3337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>
      <c r="AE1451" t="s">
        <v>6192</v>
      </c>
      <c r="AF1451" t="s">
        <v>6193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>
      <c r="AE1452" t="s">
        <v>3338</v>
      </c>
      <c r="AF1452" t="s">
        <v>3339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>
      <c r="AE1453" t="s">
        <v>6194</v>
      </c>
      <c r="AF1453" t="s">
        <v>6195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>
      <c r="AE1454" t="s">
        <v>6196</v>
      </c>
      <c r="AF1454" t="s">
        <v>6197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>
      <c r="AE1455" t="s">
        <v>3340</v>
      </c>
      <c r="AF1455" t="s">
        <v>3341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>
      <c r="AE1456" t="s">
        <v>3342</v>
      </c>
      <c r="AF1456" t="s">
        <v>3343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>
      <c r="AE1457" t="s">
        <v>3344</v>
      </c>
      <c r="AF1457" t="s">
        <v>3345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>
      <c r="AE1458" t="s">
        <v>3346</v>
      </c>
      <c r="AF1458" t="s">
        <v>3347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>
      <c r="AE1459" t="s">
        <v>3348</v>
      </c>
      <c r="AF1459" t="s">
        <v>3349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>
      <c r="AE1460" t="s">
        <v>3350</v>
      </c>
      <c r="AF1460" t="s">
        <v>3351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>
      <c r="AE1461" t="s">
        <v>3352</v>
      </c>
      <c r="AF1461" t="s">
        <v>3353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>
      <c r="AE1462" t="s">
        <v>3354</v>
      </c>
      <c r="AF1462" t="s">
        <v>3355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>
      <c r="AE1463" t="s">
        <v>3356</v>
      </c>
      <c r="AF1463" t="s">
        <v>3357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>
      <c r="AE1464" t="s">
        <v>3358</v>
      </c>
      <c r="AF1464" t="s">
        <v>3359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>
      <c r="AE1465" t="s">
        <v>3360</v>
      </c>
      <c r="AF1465" t="s">
        <v>3361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>
      <c r="AE1466" t="s">
        <v>3362</v>
      </c>
      <c r="AF1466" t="s">
        <v>3363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>
      <c r="AE1467" t="s">
        <v>3364</v>
      </c>
      <c r="AF1467" t="s">
        <v>3365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>
      <c r="AE1468" t="s">
        <v>3366</v>
      </c>
      <c r="AF1468" t="s">
        <v>3367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>
      <c r="AE1469" t="s">
        <v>3368</v>
      </c>
      <c r="AF1469" t="s">
        <v>3369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>
      <c r="AE1470" t="s">
        <v>3370</v>
      </c>
      <c r="AF1470" t="s">
        <v>3371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>
      <c r="AE1471" t="s">
        <v>6198</v>
      </c>
      <c r="AF1471" t="s">
        <v>6199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>
      <c r="AE1472" t="s">
        <v>6200</v>
      </c>
      <c r="AF1472" t="s">
        <v>6201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>
      <c r="AE1473" t="s">
        <v>3372</v>
      </c>
      <c r="AF1473" t="s">
        <v>3373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>
      <c r="AE1474" t="s">
        <v>3374</v>
      </c>
      <c r="AF1474" t="s">
        <v>3375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>
      <c r="AE1475" t="s">
        <v>3376</v>
      </c>
      <c r="AF1475" t="s">
        <v>3377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>
      <c r="AE1476" t="s">
        <v>3378</v>
      </c>
      <c r="AF1476" t="s">
        <v>3379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>
      <c r="AE1477" t="s">
        <v>3380</v>
      </c>
      <c r="AF1477" t="s">
        <v>3381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>
      <c r="AE1478" t="s">
        <v>3382</v>
      </c>
      <c r="AF1478" t="s">
        <v>3383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>
      <c r="AE1479" t="s">
        <v>3384</v>
      </c>
      <c r="AF1479" t="s">
        <v>3385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>
      <c r="AE1480" t="s">
        <v>3386</v>
      </c>
      <c r="AF1480" t="s">
        <v>3387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>
      <c r="AE1481" t="s">
        <v>3388</v>
      </c>
      <c r="AF1481" t="s">
        <v>3389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>
      <c r="AE1482" t="s">
        <v>3390</v>
      </c>
      <c r="AF1482" t="s">
        <v>3391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>
      <c r="AE1483" t="s">
        <v>3392</v>
      </c>
      <c r="AF1483" t="s">
        <v>3393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>
      <c r="AE1484" t="s">
        <v>3394</v>
      </c>
      <c r="AF1484" t="s">
        <v>3395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>
      <c r="AE1485" t="s">
        <v>3396</v>
      </c>
      <c r="AF1485" t="s">
        <v>3397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>
      <c r="AE1486" t="s">
        <v>3398</v>
      </c>
      <c r="AF1486" t="s">
        <v>3399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>
      <c r="AE1487" t="s">
        <v>3400</v>
      </c>
      <c r="AF1487" t="s">
        <v>3401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>
      <c r="AE1488" t="s">
        <v>3402</v>
      </c>
      <c r="AF1488" t="s">
        <v>3403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>
      <c r="AE1489" t="s">
        <v>3404</v>
      </c>
      <c r="AF1489" t="s">
        <v>3405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>
      <c r="AE1490" t="s">
        <v>3406</v>
      </c>
      <c r="AF1490" t="s">
        <v>3407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>
      <c r="AE1491" t="s">
        <v>3408</v>
      </c>
      <c r="AF1491" t="s">
        <v>3409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>
      <c r="AE1492" t="s">
        <v>3410</v>
      </c>
      <c r="AF1492" t="s">
        <v>3411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>
      <c r="AE1493" t="s">
        <v>3412</v>
      </c>
      <c r="AF1493" t="s">
        <v>3413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>
      <c r="AE1494" t="s">
        <v>3414</v>
      </c>
      <c r="AF1494" t="s">
        <v>3415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>
      <c r="AE1495" t="s">
        <v>6202</v>
      </c>
      <c r="AF1495" t="s">
        <v>3415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>
      <c r="AE1496" t="s">
        <v>3416</v>
      </c>
      <c r="AF1496" t="s">
        <v>3417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>
      <c r="AE1497" t="s">
        <v>6203</v>
      </c>
      <c r="AF1497" t="s">
        <v>6204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>
      <c r="AE1498" t="s">
        <v>6205</v>
      </c>
      <c r="AF1498" t="s">
        <v>6206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>
      <c r="AE1499" t="s">
        <v>3418</v>
      </c>
      <c r="AF1499" t="s">
        <v>3419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>
      <c r="AE1500" t="s">
        <v>3420</v>
      </c>
      <c r="AF1500" t="s">
        <v>3421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>
      <c r="AE1501" t="s">
        <v>3422</v>
      </c>
      <c r="AF1501" t="s">
        <v>3423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>
      <c r="AE1502" t="s">
        <v>3424</v>
      </c>
      <c r="AF1502" t="s">
        <v>3425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>
      <c r="AE1503" t="s">
        <v>3426</v>
      </c>
      <c r="AF1503" t="s">
        <v>3427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>
      <c r="AE1504" t="s">
        <v>3428</v>
      </c>
      <c r="AF1504" t="s">
        <v>3429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>
      <c r="AE1505" t="s">
        <v>3430</v>
      </c>
      <c r="AF1505" t="s">
        <v>3431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>
      <c r="AE1506" t="s">
        <v>3432</v>
      </c>
      <c r="AF1506" t="s">
        <v>3433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>
      <c r="AE1507" t="s">
        <v>3434</v>
      </c>
      <c r="AF1507" t="s">
        <v>3435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>
      <c r="AE1508" t="s">
        <v>3436</v>
      </c>
      <c r="AF1508" t="s">
        <v>3437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>
      <c r="AE1509" t="s">
        <v>3438</v>
      </c>
      <c r="AF1509" t="s">
        <v>3439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>
      <c r="AE1510" t="s">
        <v>3440</v>
      </c>
      <c r="AF1510" t="s">
        <v>3441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>
      <c r="AE1511" t="s">
        <v>3442</v>
      </c>
      <c r="AF1511" t="s">
        <v>3443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>
      <c r="AE1512" t="s">
        <v>3444</v>
      </c>
      <c r="AF1512" t="s">
        <v>3445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>
      <c r="AE1513" t="s">
        <v>3446</v>
      </c>
      <c r="AF1513" t="s">
        <v>3447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>
      <c r="AE1514" t="s">
        <v>3448</v>
      </c>
      <c r="AF1514" t="s">
        <v>3449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>
      <c r="AE1515" t="s">
        <v>6207</v>
      </c>
      <c r="AF1515" t="s">
        <v>6208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>
      <c r="AE1516" t="s">
        <v>3450</v>
      </c>
      <c r="AF1516" t="s">
        <v>3451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>
      <c r="AE1517" t="s">
        <v>3452</v>
      </c>
      <c r="AF1517" t="s">
        <v>3453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>
      <c r="AE1518" t="s">
        <v>6209</v>
      </c>
      <c r="AF1518" t="s">
        <v>6210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>
      <c r="AE1519" t="s">
        <v>3454</v>
      </c>
      <c r="AF1519" t="s">
        <v>3455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>
      <c r="AE1520" t="s">
        <v>3456</v>
      </c>
      <c r="AF1520" t="s">
        <v>3457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>
      <c r="AE1521" t="s">
        <v>6211</v>
      </c>
      <c r="AF1521" t="s">
        <v>6212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>
      <c r="AE1522" t="s">
        <v>3458</v>
      </c>
      <c r="AF1522" t="s">
        <v>3459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>
      <c r="AE1523" t="s">
        <v>3460</v>
      </c>
      <c r="AF1523" t="s">
        <v>3461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>
      <c r="AE1524" t="s">
        <v>3462</v>
      </c>
      <c r="AF1524" t="s">
        <v>3463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>
      <c r="AE1525" t="s">
        <v>3464</v>
      </c>
      <c r="AF1525" t="s">
        <v>3465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>
      <c r="AE1526" t="s">
        <v>3466</v>
      </c>
      <c r="AF1526" t="s">
        <v>3467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>
      <c r="AE1527" t="s">
        <v>3468</v>
      </c>
      <c r="AF1527" t="s">
        <v>3469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>
      <c r="AE1528" t="s">
        <v>3470</v>
      </c>
      <c r="AF1528" t="s">
        <v>3471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>
      <c r="AE1529" t="s">
        <v>3472</v>
      </c>
      <c r="AF1529" t="s">
        <v>3473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>
      <c r="AE1530" t="s">
        <v>3474</v>
      </c>
      <c r="AF1530" t="s">
        <v>3475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>
      <c r="AE1531" t="s">
        <v>3476</v>
      </c>
      <c r="AF1531" t="s">
        <v>3477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>
      <c r="AE1532" t="s">
        <v>3478</v>
      </c>
      <c r="AF1532" t="s">
        <v>3479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>
      <c r="AE1533" t="s">
        <v>3480</v>
      </c>
      <c r="AF1533" t="s">
        <v>3481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>
      <c r="AE1534" t="s">
        <v>3482</v>
      </c>
      <c r="AF1534" t="s">
        <v>3483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>
      <c r="AE1535" t="s">
        <v>3484</v>
      </c>
      <c r="AF1535" t="s">
        <v>3485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>
      <c r="AE1536" t="s">
        <v>3486</v>
      </c>
      <c r="AF1536" t="s">
        <v>3487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>
      <c r="AE1537" t="s">
        <v>3488</v>
      </c>
      <c r="AF1537" t="s">
        <v>3489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>
      <c r="AE1538" t="s">
        <v>3490</v>
      </c>
      <c r="AF1538" t="s">
        <v>3491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>
      <c r="AE1539" t="s">
        <v>3492</v>
      </c>
      <c r="AF1539" t="s">
        <v>3493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>
      <c r="AE1540" t="s">
        <v>3494</v>
      </c>
      <c r="AF1540" t="s">
        <v>3495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>
      <c r="AE1541" t="s">
        <v>3496</v>
      </c>
      <c r="AF1541" t="s">
        <v>3497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>
      <c r="AE1542" t="s">
        <v>3498</v>
      </c>
      <c r="AF1542" t="s">
        <v>3499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>
      <c r="AE1543" t="s">
        <v>3500</v>
      </c>
      <c r="AF1543" t="s">
        <v>3501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>
      <c r="AE1544" t="s">
        <v>3502</v>
      </c>
      <c r="AF1544" t="s">
        <v>3503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>
      <c r="AE1545" t="s">
        <v>3504</v>
      </c>
      <c r="AF1545" t="s">
        <v>3505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>
      <c r="AE1546" t="s">
        <v>3506</v>
      </c>
      <c r="AF1546" t="s">
        <v>3507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>
      <c r="AE1547" t="s">
        <v>3508</v>
      </c>
      <c r="AF1547" t="s">
        <v>3509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>
      <c r="AE1548" t="s">
        <v>3510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>
      <c r="AE1549" t="s">
        <v>3511</v>
      </c>
      <c r="AF1549" t="s">
        <v>3512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>
      <c r="AE1550" t="s">
        <v>6213</v>
      </c>
      <c r="AF1550" t="s">
        <v>6214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>
      <c r="AE1551" t="s">
        <v>6215</v>
      </c>
      <c r="AF1551" t="s">
        <v>6216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>
      <c r="AE1552" t="s">
        <v>6217</v>
      </c>
      <c r="AF1552" t="s">
        <v>6216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>
      <c r="AE1553" t="s">
        <v>6218</v>
      </c>
      <c r="AF1553" t="s">
        <v>6219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>
      <c r="AE1554" t="s">
        <v>6220</v>
      </c>
      <c r="AF1554" t="s">
        <v>6221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>
      <c r="AE1555" t="s">
        <v>6222</v>
      </c>
      <c r="AF1555" t="s">
        <v>6223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>
      <c r="AE1556" t="s">
        <v>6224</v>
      </c>
      <c r="AF1556" t="s">
        <v>6225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>
      <c r="AE1557" t="s">
        <v>6226</v>
      </c>
      <c r="AF1557" t="s">
        <v>6227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>
      <c r="AE1558" t="s">
        <v>6228</v>
      </c>
      <c r="AF1558" t="s">
        <v>6229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>
      <c r="AE1559" t="s">
        <v>6230</v>
      </c>
      <c r="AF1559" t="s">
        <v>6231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>
      <c r="AE1560" t="s">
        <v>6232</v>
      </c>
      <c r="AF1560" t="s">
        <v>6233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>
      <c r="AE1561" t="s">
        <v>6234</v>
      </c>
      <c r="AF1561" t="s">
        <v>6235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>
      <c r="AE1562" t="s">
        <v>6236</v>
      </c>
      <c r="AF1562" t="s">
        <v>6237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>
      <c r="AE1563" t="s">
        <v>6238</v>
      </c>
      <c r="AF1563" t="s">
        <v>6239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>
      <c r="AE1564" t="s">
        <v>6240</v>
      </c>
      <c r="AF1564" t="s">
        <v>6241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>
      <c r="AE1565" t="s">
        <v>6242</v>
      </c>
      <c r="AF1565" t="s">
        <v>6243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>
      <c r="AE1566" t="s">
        <v>6244</v>
      </c>
      <c r="AF1566" t="s">
        <v>6245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>
      <c r="AE1567" t="s">
        <v>6246</v>
      </c>
      <c r="AF1567" t="s">
        <v>6247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>
      <c r="AE1568" t="s">
        <v>6248</v>
      </c>
      <c r="AF1568" t="s">
        <v>6249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>
      <c r="AE1569" t="s">
        <v>6250</v>
      </c>
      <c r="AF1569" t="s">
        <v>6251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>
      <c r="AE1570" t="s">
        <v>6252</v>
      </c>
      <c r="AF1570" t="s">
        <v>6253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>
      <c r="AE1571" t="s">
        <v>6254</v>
      </c>
      <c r="AF1571" t="s">
        <v>6255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>
      <c r="AE1572" t="s">
        <v>6256</v>
      </c>
      <c r="AF1572" t="s">
        <v>6257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>
      <c r="AE1573" t="s">
        <v>6258</v>
      </c>
      <c r="AF1573" t="s">
        <v>6259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>
      <c r="AE1574" t="s">
        <v>6260</v>
      </c>
      <c r="AF1574" t="s">
        <v>6261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>
      <c r="AE1575" t="s">
        <v>6262</v>
      </c>
      <c r="AF1575" t="s">
        <v>6263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>
      <c r="AE1576" t="s">
        <v>6264</v>
      </c>
      <c r="AF1576" t="s">
        <v>6265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>
      <c r="AE1577" t="s">
        <v>6266</v>
      </c>
      <c r="AF1577" t="s">
        <v>6267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>
      <c r="AE1578" t="s">
        <v>6268</v>
      </c>
      <c r="AF1578" t="s">
        <v>6269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>
      <c r="AE1579" t="s">
        <v>6270</v>
      </c>
      <c r="AF1579" t="s">
        <v>6271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>
      <c r="AE1580" t="s">
        <v>6272</v>
      </c>
      <c r="AF1580" t="s">
        <v>6273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>
      <c r="AE1581" t="s">
        <v>6274</v>
      </c>
      <c r="AF1581" t="s">
        <v>6275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>
      <c r="AE1582" t="s">
        <v>6276</v>
      </c>
      <c r="AF1582" t="s">
        <v>6277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>
      <c r="AE1583" t="s">
        <v>6278</v>
      </c>
      <c r="AF1583" t="s">
        <v>6279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>
      <c r="AE1584" t="s">
        <v>6280</v>
      </c>
      <c r="AF1584" t="s">
        <v>6281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>
      <c r="AE1585" t="s">
        <v>6282</v>
      </c>
      <c r="AF1585" t="s">
        <v>6283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>
      <c r="AE1586" t="s">
        <v>6284</v>
      </c>
      <c r="AF1586" t="s">
        <v>6285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>
      <c r="AE1587" t="s">
        <v>6286</v>
      </c>
      <c r="AF1587" t="s">
        <v>6287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>
      <c r="AE1588" t="s">
        <v>6288</v>
      </c>
      <c r="AF1588" t="s">
        <v>6289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>
      <c r="AE1589" t="s">
        <v>6290</v>
      </c>
      <c r="AF1589" t="s">
        <v>6291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>
      <c r="AE1590" t="s">
        <v>6292</v>
      </c>
      <c r="AF1590" t="s">
        <v>6293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>
      <c r="AE1591" t="s">
        <v>6294</v>
      </c>
      <c r="AF1591" t="s">
        <v>6295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>
      <c r="AE1592" t="s">
        <v>6296</v>
      </c>
      <c r="AF1592" t="s">
        <v>6287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>
      <c r="AE1593" t="s">
        <v>6297</v>
      </c>
      <c r="AF1593" t="s">
        <v>6298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>
      <c r="AE1594" t="s">
        <v>6299</v>
      </c>
      <c r="AF1594" t="s">
        <v>6300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>
      <c r="AE1595" t="s">
        <v>6301</v>
      </c>
      <c r="AF1595" t="s">
        <v>6302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>
      <c r="AE1596" t="s">
        <v>6303</v>
      </c>
      <c r="AF1596" t="s">
        <v>6304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>
      <c r="AE1597" t="s">
        <v>6305</v>
      </c>
      <c r="AF1597" t="s">
        <v>6306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>
      <c r="AE1598" t="s">
        <v>6307</v>
      </c>
      <c r="AF1598" t="s">
        <v>6308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>
      <c r="AE1599" t="s">
        <v>6309</v>
      </c>
      <c r="AF1599" t="s">
        <v>6310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>
      <c r="AE1600" t="s">
        <v>6311</v>
      </c>
      <c r="AF1600" t="s">
        <v>6312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>
      <c r="AE1601" t="s">
        <v>6313</v>
      </c>
      <c r="AF1601" t="s">
        <v>6314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>
      <c r="AE1602" t="s">
        <v>6315</v>
      </c>
      <c r="AF1602" t="s">
        <v>6316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>
      <c r="AE1603" t="s">
        <v>6317</v>
      </c>
      <c r="AF1603" t="s">
        <v>6318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>
      <c r="AE1604" t="s">
        <v>6319</v>
      </c>
      <c r="AF1604" t="s">
        <v>6320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>
      <c r="AE1605" t="s">
        <v>6321</v>
      </c>
      <c r="AF1605" t="s">
        <v>6322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>
      <c r="AE1606" t="s">
        <v>6323</v>
      </c>
      <c r="AF1606" t="s">
        <v>6324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>
      <c r="AE1607" t="s">
        <v>6325</v>
      </c>
      <c r="AF1607" t="s">
        <v>6326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>
      <c r="AE1608" t="s">
        <v>6327</v>
      </c>
      <c r="AF1608" t="s">
        <v>6328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>
      <c r="AE1609" t="s">
        <v>6329</v>
      </c>
      <c r="AF1609" t="s">
        <v>6330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>
      <c r="AE1610" t="s">
        <v>6331</v>
      </c>
      <c r="AF1610" t="s">
        <v>6332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>
      <c r="AE1611" t="s">
        <v>6333</v>
      </c>
      <c r="AF1611" t="s">
        <v>6334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>
      <c r="AE1612" t="s">
        <v>6335</v>
      </c>
      <c r="AF1612" t="s">
        <v>6336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>
      <c r="AE1613" t="s">
        <v>6337</v>
      </c>
      <c r="AF1613" t="s">
        <v>6338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>
      <c r="AE1614" t="s">
        <v>6339</v>
      </c>
      <c r="AF1614" t="s">
        <v>6340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>
      <c r="AE1615" t="s">
        <v>6341</v>
      </c>
      <c r="AF1615" t="s">
        <v>6342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>
      <c r="AE1616" t="s">
        <v>6343</v>
      </c>
      <c r="AF1616" t="s">
        <v>6344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>
      <c r="AE1617" t="s">
        <v>6345</v>
      </c>
      <c r="AF1617" t="s">
        <v>6346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>
      <c r="AE1618" t="s">
        <v>6347</v>
      </c>
      <c r="AF1618" t="s">
        <v>6348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>
      <c r="AE1619" t="s">
        <v>6349</v>
      </c>
      <c r="AF1619" t="s">
        <v>6350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>
      <c r="AE1620" t="s">
        <v>6351</v>
      </c>
      <c r="AF1620" t="s">
        <v>6352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>
      <c r="AE1621" t="s">
        <v>6353</v>
      </c>
      <c r="AF1621" t="s">
        <v>6354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>
      <c r="AE1622" t="s">
        <v>6355</v>
      </c>
      <c r="AF1622" t="s">
        <v>6356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>
      <c r="AE1623" t="s">
        <v>6357</v>
      </c>
      <c r="AF1623" t="s">
        <v>6358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>
      <c r="AE1624" t="s">
        <v>6359</v>
      </c>
      <c r="AF1624" t="s">
        <v>6360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>
      <c r="AE1625" t="s">
        <v>6361</v>
      </c>
      <c r="AF1625" t="s">
        <v>6362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>
      <c r="AE1626" t="s">
        <v>6363</v>
      </c>
      <c r="AF1626" t="s">
        <v>6364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>
      <c r="AE1627" t="s">
        <v>6365</v>
      </c>
      <c r="AF1627" t="s">
        <v>6366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>
      <c r="AE1628" t="s">
        <v>6367</v>
      </c>
      <c r="AF1628" t="s">
        <v>3311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>
      <c r="AE1629" t="s">
        <v>6368</v>
      </c>
      <c r="AF1629" t="s">
        <v>6369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>
      <c r="AE1630" t="s">
        <v>6370</v>
      </c>
      <c r="AF1630" t="s">
        <v>6371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>
      <c r="AE1631" t="s">
        <v>6372</v>
      </c>
      <c r="AF1631" t="s">
        <v>6373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>
      <c r="AE1632" t="s">
        <v>6374</v>
      </c>
      <c r="AF1632" t="s">
        <v>6375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>
      <c r="AE1633" t="s">
        <v>6376</v>
      </c>
      <c r="AF1633" t="s">
        <v>6377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>
      <c r="AE1634" t="s">
        <v>6378</v>
      </c>
      <c r="AF1634" t="s">
        <v>6379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>
      <c r="AE1635" t="s">
        <v>6380</v>
      </c>
      <c r="AF1635" t="s">
        <v>6195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>
      <c r="AE1636" t="s">
        <v>6381</v>
      </c>
      <c r="AF1636" t="s">
        <v>6382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>
      <c r="AE1637" t="s">
        <v>6383</v>
      </c>
      <c r="AF1637" t="s">
        <v>6384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>
      <c r="AE1638" t="s">
        <v>6385</v>
      </c>
      <c r="AF1638" t="s">
        <v>6386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>
      <c r="AE1639" t="s">
        <v>6387</v>
      </c>
      <c r="AF1639" t="s">
        <v>6388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>
      <c r="AE1640" t="s">
        <v>6389</v>
      </c>
      <c r="AF1640" t="s">
        <v>6390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>
      <c r="AE1641" t="s">
        <v>6391</v>
      </c>
      <c r="AF1641" t="s">
        <v>6392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>
      <c r="AE1642" t="s">
        <v>6393</v>
      </c>
      <c r="AF1642" t="s">
        <v>6394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>
      <c r="AE1643" t="s">
        <v>6395</v>
      </c>
      <c r="AF1643" t="s">
        <v>6396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>
      <c r="AE1644" t="s">
        <v>6397</v>
      </c>
      <c r="AF1644" t="s">
        <v>6398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>
      <c r="AE1645" t="s">
        <v>6399</v>
      </c>
      <c r="AF1645" t="s">
        <v>6400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>
      <c r="AE1646" t="s">
        <v>6401</v>
      </c>
      <c r="AF1646" t="s">
        <v>6402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>
      <c r="AE1647" t="s">
        <v>6403</v>
      </c>
      <c r="AF1647" t="s">
        <v>6404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>
      <c r="AE1648" t="s">
        <v>6405</v>
      </c>
      <c r="AF1648" t="s">
        <v>6406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>
      <c r="AE1649" t="s">
        <v>6407</v>
      </c>
      <c r="AF1649" t="s">
        <v>6408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>
      <c r="AE1650" t="s">
        <v>6409</v>
      </c>
      <c r="AF1650" t="s">
        <v>6410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>
      <c r="AE1651" t="s">
        <v>6411</v>
      </c>
      <c r="AF1651" t="s">
        <v>6412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>
      <c r="AE1652" t="s">
        <v>6413</v>
      </c>
      <c r="AF1652" t="s">
        <v>6414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>
      <c r="AE1653" t="s">
        <v>6415</v>
      </c>
      <c r="AF1653" t="s">
        <v>6416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>
      <c r="AE1654" t="s">
        <v>6417</v>
      </c>
      <c r="AF1654" t="s">
        <v>6418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>
      <c r="AE1655" t="s">
        <v>6419</v>
      </c>
      <c r="AF1655" t="s">
        <v>6420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>
      <c r="AE1656" t="s">
        <v>6421</v>
      </c>
      <c r="AF1656" t="s">
        <v>6420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>
      <c r="AE1657" t="s">
        <v>6422</v>
      </c>
      <c r="AF1657" t="s">
        <v>6423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>
      <c r="AE1658" t="s">
        <v>6424</v>
      </c>
      <c r="AF1658" t="s">
        <v>6425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>
      <c r="AE1659" t="s">
        <v>6426</v>
      </c>
      <c r="AF1659" t="s">
        <v>6427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>
      <c r="AE1660" t="s">
        <v>6428</v>
      </c>
      <c r="AF1660" t="s">
        <v>6429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>
      <c r="AE1661" t="s">
        <v>6430</v>
      </c>
      <c r="AF1661" t="s">
        <v>6431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>
      <c r="AE1662" t="s">
        <v>6432</v>
      </c>
      <c r="AF1662" t="s">
        <v>6433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>
      <c r="AE1663" t="s">
        <v>6434</v>
      </c>
      <c r="AF1663" t="s">
        <v>6435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>
      <c r="AE1664" t="s">
        <v>6436</v>
      </c>
      <c r="AF1664" t="s">
        <v>6437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>
      <c r="AE1665" t="s">
        <v>6438</v>
      </c>
      <c r="AF1665" t="s">
        <v>6439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>
      <c r="AE1666" t="s">
        <v>6440</v>
      </c>
      <c r="AF1666" t="s">
        <v>6441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>
      <c r="AE1667" t="s">
        <v>6442</v>
      </c>
      <c r="AF1667" t="s">
        <v>6443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>
      <c r="AE1668" t="s">
        <v>6444</v>
      </c>
      <c r="AF1668" t="s">
        <v>6445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>
      <c r="AE1669" t="s">
        <v>6446</v>
      </c>
      <c r="AF1669" t="s">
        <v>6447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>
      <c r="AE1670" t="s">
        <v>6448</v>
      </c>
      <c r="AF1670" t="s">
        <v>6449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>
      <c r="AE1671" t="s">
        <v>6450</v>
      </c>
      <c r="AF1671" t="s">
        <v>6451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>
      <c r="AE1672" t="s">
        <v>6452</v>
      </c>
      <c r="AF1672" t="s">
        <v>6212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>
      <c r="AE1673" t="s">
        <v>6453</v>
      </c>
      <c r="AF1673" t="s">
        <v>6454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>
      <c r="AE1674" t="s">
        <v>6455</v>
      </c>
      <c r="AF1674" t="s">
        <v>6456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>
      <c r="AE1675" t="s">
        <v>6457</v>
      </c>
      <c r="AF1675" t="s">
        <v>6458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>
      <c r="AE1676" t="s">
        <v>6459</v>
      </c>
      <c r="AF1676" t="s">
        <v>6460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>
      <c r="AE1677" t="s">
        <v>6461</v>
      </c>
      <c r="AF1677" t="s">
        <v>6462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>
      <c r="AE1678" t="s">
        <v>6463</v>
      </c>
      <c r="AF1678" t="s">
        <v>6464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>
      <c r="AE1679" t="s">
        <v>6465</v>
      </c>
      <c r="AF1679" t="s">
        <v>6466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>
      <c r="AE1680" t="s">
        <v>6467</v>
      </c>
      <c r="AF1680" t="s">
        <v>6468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>
      <c r="AE1681" t="s">
        <v>6469</v>
      </c>
      <c r="AF1681" t="s">
        <v>6470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>
      <c r="AE1682" t="s">
        <v>6471</v>
      </c>
      <c r="AF1682" t="s">
        <v>6177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>
      <c r="AE1683" t="s">
        <v>6472</v>
      </c>
      <c r="AF1683" t="s">
        <v>6464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>
      <c r="AE1684" t="s">
        <v>6473</v>
      </c>
      <c r="AF1684" t="s">
        <v>6466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>
      <c r="AE1685" t="s">
        <v>6474</v>
      </c>
      <c r="AF1685" t="s">
        <v>6468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>
      <c r="AE1686" t="s">
        <v>6475</v>
      </c>
      <c r="AF1686" t="s">
        <v>6470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>
      <c r="AE1688" t="s">
        <v>6476</v>
      </c>
      <c r="AF1688" t="s">
        <v>6477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>
      <c r="AE1689" t="s">
        <v>6478</v>
      </c>
      <c r="AF1689" t="s">
        <v>6479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>
      <c r="AE1691" t="s">
        <v>6480</v>
      </c>
      <c r="AF1691" t="s">
        <v>6481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>
      <c r="AE1692" t="s">
        <v>6482</v>
      </c>
      <c r="AF1692" t="s">
        <v>6483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>
      <c r="AE1693" t="s">
        <v>6484</v>
      </c>
      <c r="AF1693" t="s">
        <v>6485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>
      <c r="AE1697" t="s">
        <v>6486</v>
      </c>
      <c r="AF1697" t="s">
        <v>6487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>
      <c r="AE1698" t="s">
        <v>6488</v>
      </c>
      <c r="AF1698" t="s">
        <v>6489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>
      <c r="AE1699" t="s">
        <v>6490</v>
      </c>
      <c r="AF1699" t="s">
        <v>6491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>
      <c r="AE1700" t="s">
        <v>3513</v>
      </c>
      <c r="AF1700" t="s">
        <v>3514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>
      <c r="AE1701" t="s">
        <v>3515</v>
      </c>
      <c r="AF1701" t="s">
        <v>3516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>
      <c r="AE1702" t="s">
        <v>6492</v>
      </c>
      <c r="AF1702" t="s">
        <v>6493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>
      <c r="AE1703" t="s">
        <v>6494</v>
      </c>
      <c r="AF1703" t="s">
        <v>6493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>
      <c r="AE1704" t="s">
        <v>6495</v>
      </c>
      <c r="AF1704" t="s">
        <v>6496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>
      <c r="AE1705" t="s">
        <v>6497</v>
      </c>
      <c r="AF1705" t="s">
        <v>6498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>
      <c r="AE1706" t="s">
        <v>6499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>
      <c r="AE1708" t="s">
        <v>6500</v>
      </c>
      <c r="AF1708" t="s">
        <v>6501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>
      <c r="AE1710" t="s">
        <v>6502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>
      <c r="AE1713" t="s">
        <v>6503</v>
      </c>
      <c r="AF1713" t="s">
        <v>6504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>
      <c r="AE1714" t="s">
        <v>3517</v>
      </c>
      <c r="AF1714" t="s">
        <v>3518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>
      <c r="AE1715" t="s">
        <v>3519</v>
      </c>
      <c r="AF1715" t="s">
        <v>3520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>
      <c r="AE1716" t="s">
        <v>3521</v>
      </c>
      <c r="AF1716" t="s">
        <v>3522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>
      <c r="AE1717" t="s">
        <v>3523</v>
      </c>
      <c r="AF1717" t="s">
        <v>3524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>
      <c r="AE1718" t="s">
        <v>6505</v>
      </c>
      <c r="AF1718" t="s">
        <v>6506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>
      <c r="AE1719" t="s">
        <v>6525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>
      <c r="AE1720" t="s">
        <v>6526</v>
      </c>
      <c r="AF1720" t="s">
        <v>6527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>
      <c r="AE1721" t="s">
        <v>6528</v>
      </c>
      <c r="AF1721" t="s">
        <v>6529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>
      <c r="AE1722" t="s">
        <v>6530</v>
      </c>
      <c r="AF1722" t="s">
        <v>6520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>
      <c r="AE1723" t="s">
        <v>6528</v>
      </c>
      <c r="AF1723" t="s">
        <v>6521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>
      <c r="AE1724" t="s">
        <v>6531</v>
      </c>
      <c r="AF1724" t="s">
        <v>6532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>
      <c r="AE1725" t="s">
        <v>6535</v>
      </c>
      <c r="AF1725" t="s">
        <v>6533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>
      <c r="AE1726" t="s">
        <v>6536</v>
      </c>
      <c r="AF1726" t="s">
        <v>6534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>
      <c r="AE1727" t="s">
        <v>6510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>
      <c r="AE1728" t="s">
        <v>6511</v>
      </c>
      <c r="AF1728" t="s">
        <v>6512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>
      <c r="AE1729" t="s">
        <v>6513</v>
      </c>
      <c r="AF1729" t="s">
        <v>6518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>
      <c r="AE1730" t="s">
        <v>6514</v>
      </c>
      <c r="AF1730" t="s">
        <v>6519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>
      <c r="AE1731" t="s">
        <v>6515</v>
      </c>
      <c r="AF1731" t="s">
        <v>6520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>
      <c r="AE1732" t="s">
        <v>6516</v>
      </c>
      <c r="AF1732" t="s">
        <v>6521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>
      <c r="AE1733" t="s">
        <v>6517</v>
      </c>
      <c r="AF1733" t="s">
        <v>6522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>
      <c r="AE1734" t="s">
        <v>6523</v>
      </c>
      <c r="AF1734" t="s">
        <v>6524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>
      <c r="AE1739" t="s">
        <v>3525</v>
      </c>
      <c r="AF1739" t="s">
        <v>3526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>
      <c r="AE1740" t="s">
        <v>3527</v>
      </c>
      <c r="AF1740" t="s">
        <v>3528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>
      <c r="AE1743" t="s">
        <v>3529</v>
      </c>
      <c r="AF1743" t="s">
        <v>2986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>
      <c r="AE1744" t="s">
        <v>3530</v>
      </c>
      <c r="AF1744" t="s">
        <v>3531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>
      <c r="AE1745" t="s">
        <v>3532</v>
      </c>
      <c r="AF1745" t="s">
        <v>3533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>
      <c r="AE1746" t="s">
        <v>3534</v>
      </c>
      <c r="AF1746" t="s">
        <v>3535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>
      <c r="AE1747" t="s">
        <v>3536</v>
      </c>
      <c r="AF1747" t="s">
        <v>3537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>
      <c r="AE1748" t="s">
        <v>3538</v>
      </c>
      <c r="AF1748" t="s">
        <v>3539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>
      <c r="AE1749" t="s">
        <v>3540</v>
      </c>
      <c r="AF1749" t="s">
        <v>3541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>
      <c r="AE1750" t="s">
        <v>3542</v>
      </c>
      <c r="AF1750" t="s">
        <v>3543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>
      <c r="AE1751" t="s">
        <v>3544</v>
      </c>
      <c r="AF1751" t="s">
        <v>3545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>
      <c r="AE1752" t="s">
        <v>3546</v>
      </c>
      <c r="AF1752" t="s">
        <v>3547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>
      <c r="AE1753" t="s">
        <v>3548</v>
      </c>
      <c r="AF1753" t="s">
        <v>3549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>
      <c r="AE1754" t="s">
        <v>3550</v>
      </c>
      <c r="AF1754" t="s">
        <v>3551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>
      <c r="AE1755" t="s">
        <v>3552</v>
      </c>
      <c r="AF1755" t="s">
        <v>3553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>
      <c r="AE1756" t="s">
        <v>3554</v>
      </c>
      <c r="AF1756" t="s">
        <v>3555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>
      <c r="AE1757" t="s">
        <v>3556</v>
      </c>
      <c r="AF1757" t="s">
        <v>3557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>
      <c r="AE1758" t="s">
        <v>3558</v>
      </c>
      <c r="AF1758" t="s">
        <v>3559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>
      <c r="AE1764" t="s">
        <v>3560</v>
      </c>
      <c r="AF1764" t="s">
        <v>3561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>
      <c r="AE1765" t="s">
        <v>3562</v>
      </c>
      <c r="AF1765" t="s">
        <v>3563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>
      <c r="AG1768" t="str">
        <f t="shared" si="95"/>
        <v/>
      </c>
      <c r="AH1768" t="str">
        <f>IFERROR(VLOOKUP(AG1768,AKT!$E$4:$G$350,3,FALSE),"")</f>
        <v/>
      </c>
    </row>
    <row r="1769" spans="31:34">
      <c r="AG1769" t="str">
        <f t="shared" si="95"/>
        <v/>
      </c>
      <c r="AH1769" t="str">
        <f>IFERROR(VLOOKUP(AG1769,AKT!$E$4:$G$350,3,FALSE),"")</f>
        <v/>
      </c>
    </row>
    <row r="1770" spans="31:34">
      <c r="AG1770" t="str">
        <f t="shared" si="95"/>
        <v/>
      </c>
      <c r="AH1770" t="str">
        <f>IFERROR(VLOOKUP(AG1770,AKT!$E$4:$G$350,3,FALSE),"")</f>
        <v/>
      </c>
    </row>
    <row r="1771" spans="31:34">
      <c r="AG1771" t="str">
        <f t="shared" si="95"/>
        <v/>
      </c>
      <c r="AH1771" t="str">
        <f>IFERROR(VLOOKUP(AG1771,AKT!$E$4:$G$350,3,FALSE),"")</f>
        <v/>
      </c>
    </row>
    <row r="1772" spans="31:34">
      <c r="AG1772" t="str">
        <f t="shared" si="95"/>
        <v/>
      </c>
      <c r="AH1772" t="str">
        <f>IFERROR(VLOOKUP(AG1772,AKT!$E$4:$G$350,3,FALSE),"")</f>
        <v/>
      </c>
    </row>
    <row r="1773" spans="31:34">
      <c r="AG1773" t="str">
        <f t="shared" si="95"/>
        <v/>
      </c>
      <c r="AH1773" t="str">
        <f>IFERROR(VLOOKUP(AG1773,AKT!$E$4:$G$350,3,FALSE),"")</f>
        <v/>
      </c>
    </row>
    <row r="1774" spans="31:34">
      <c r="AG1774" t="str">
        <f t="shared" si="95"/>
        <v/>
      </c>
      <c r="AH1774" t="str">
        <f>IFERROR(VLOOKUP(AG1774,AKT!$E$4:$G$350,3,FALSE),"")</f>
        <v/>
      </c>
    </row>
    <row r="1775" spans="31:34">
      <c r="AG1775" t="str">
        <f t="shared" si="95"/>
        <v/>
      </c>
      <c r="AH1775" t="str">
        <f>IFERROR(VLOOKUP(AG1775,AKT!$E$4:$G$350,3,FALSE),"")</f>
        <v/>
      </c>
    </row>
    <row r="1776" spans="31:34">
      <c r="AG1776" t="str">
        <f t="shared" si="95"/>
        <v/>
      </c>
      <c r="AH1776" t="str">
        <f>IFERROR(VLOOKUP(AG1776,AKT!$E$4:$G$350,3,FALSE),"")</f>
        <v/>
      </c>
    </row>
    <row r="1777" spans="33:34">
      <c r="AG1777" t="str">
        <f t="shared" si="95"/>
        <v/>
      </c>
      <c r="AH1777" t="str">
        <f>IFERROR(VLOOKUP(AG1777,AKT!$E$4:$G$350,3,FALSE),"")</f>
        <v/>
      </c>
    </row>
    <row r="1778" spans="33:34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:P1048576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abSelected="1" topLeftCell="C1" zoomScale="90" zoomScaleNormal="90" workbookViewId="0">
      <selection activeCell="H5" sqref="H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122"/>
    </row>
    <row r="2" spans="1:16384" ht="21" customHeight="1">
      <c r="B2" s="304" t="s">
        <v>2939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122"/>
    </row>
    <row r="3" spans="1:16384" s="17" customFormat="1" ht="15">
      <c r="B3" s="16"/>
      <c r="C3" s="16"/>
      <c r="D3" s="16"/>
      <c r="G3" s="227"/>
      <c r="I3" s="227"/>
      <c r="Q3" s="18"/>
      <c r="V3" s="111" t="s">
        <v>2943</v>
      </c>
    </row>
    <row r="4" spans="1:16384" s="249" customFormat="1" ht="89.25">
      <c r="A4" s="248" t="s">
        <v>1178</v>
      </c>
      <c r="B4" s="110" t="s">
        <v>230</v>
      </c>
      <c r="C4" s="110" t="s">
        <v>231</v>
      </c>
      <c r="D4" s="110" t="s">
        <v>232</v>
      </c>
      <c r="E4" s="88" t="s">
        <v>250</v>
      </c>
      <c r="F4" s="88" t="s">
        <v>241</v>
      </c>
      <c r="G4" s="88" t="s">
        <v>15</v>
      </c>
      <c r="H4" s="88" t="s">
        <v>972</v>
      </c>
      <c r="I4" s="88" t="s">
        <v>16</v>
      </c>
      <c r="J4" s="88" t="s">
        <v>233</v>
      </c>
      <c r="K4" s="88" t="s">
        <v>234</v>
      </c>
      <c r="L4" s="88" t="s">
        <v>973</v>
      </c>
      <c r="M4" s="88" t="s">
        <v>235</v>
      </c>
      <c r="N4" s="88" t="s">
        <v>236</v>
      </c>
      <c r="O4" s="88" t="s">
        <v>237</v>
      </c>
      <c r="P4" s="88" t="s">
        <v>974</v>
      </c>
      <c r="Q4" s="2" t="s">
        <v>4451</v>
      </c>
      <c r="R4" s="88" t="s">
        <v>238</v>
      </c>
      <c r="S4" s="2" t="s">
        <v>239</v>
      </c>
      <c r="T4" s="2" t="s">
        <v>240</v>
      </c>
      <c r="U4" s="243" t="s">
        <v>3630</v>
      </c>
      <c r="V4" s="244" t="s">
        <v>3631</v>
      </c>
    </row>
    <row r="5" spans="1:16384" s="17" customFormat="1" ht="19.5" customHeight="1">
      <c r="A5" s="136">
        <v>2025</v>
      </c>
      <c r="B5" s="20"/>
      <c r="C5" s="21" t="s">
        <v>10</v>
      </c>
      <c r="D5" s="15">
        <f t="shared" ref="D5:D10" si="0">SUM(E5:V5)</f>
        <v>2824054</v>
      </c>
      <c r="E5" s="212">
        <v>155000</v>
      </c>
      <c r="F5" s="212"/>
      <c r="G5" s="271">
        <v>1583630</v>
      </c>
      <c r="H5" s="212"/>
      <c r="I5" s="212"/>
      <c r="J5" s="212">
        <v>850000</v>
      </c>
      <c r="K5" s="212"/>
      <c r="L5" s="212"/>
      <c r="M5" s="212"/>
      <c r="N5" s="212"/>
      <c r="O5" s="212"/>
      <c r="P5" s="212"/>
      <c r="Q5" s="212">
        <v>235424</v>
      </c>
      <c r="R5" s="212"/>
      <c r="S5" s="212"/>
      <c r="T5" s="212"/>
      <c r="U5" s="212"/>
      <c r="V5" s="212"/>
      <c r="W5" s="212"/>
    </row>
    <row r="6" spans="1:16384" s="17" customFormat="1">
      <c r="A6" s="136">
        <v>2025</v>
      </c>
      <c r="B6" s="31"/>
      <c r="C6" s="32" t="s">
        <v>2938</v>
      </c>
      <c r="D6" s="15">
        <f t="shared" si="0"/>
        <v>27194776</v>
      </c>
      <c r="E6" s="6">
        <f>'A.2 PRIHODI I RASHODI IF'!E7</f>
        <v>19947784</v>
      </c>
      <c r="F6" s="6">
        <f>'A.2 PRIHODI I RASHODI IF'!E8</f>
        <v>0</v>
      </c>
      <c r="G6" s="6">
        <f>'A.2 PRIHODI I RASHODI IF'!E10</f>
        <v>2852535</v>
      </c>
      <c r="H6" s="6">
        <f>'A.2 PRIHODI I RASHODI IF'!E12</f>
        <v>0</v>
      </c>
      <c r="I6" s="6">
        <f>'A.2 PRIHODI I RASHODI IF'!E13+'B.2 RAČUN FINANC IF'!E7</f>
        <v>336875</v>
      </c>
      <c r="J6" s="6">
        <f>'A.2 PRIHODI I RASHODI IF'!E15</f>
        <v>798701</v>
      </c>
      <c r="K6" s="6">
        <f>'A.2 PRIHODI I RASHODI IF'!E16</f>
        <v>626911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966525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1665445</v>
      </c>
      <c r="W6" s="17" t="str">
        <f>'OPĆI DIO'!$C$1</f>
        <v>1837 SVEUČILIŠTE U ZAGREBU - GRAĐEVINSKI FAKULTET</v>
      </c>
    </row>
    <row r="7" spans="1:16384" s="17" customFormat="1" ht="21.75" customHeight="1">
      <c r="A7" s="136">
        <v>2025</v>
      </c>
      <c r="B7" s="87"/>
      <c r="C7" s="21" t="s">
        <v>2935</v>
      </c>
      <c r="D7" s="15">
        <f t="shared" si="0"/>
        <v>-2539616</v>
      </c>
      <c r="E7" s="213">
        <v>-105985</v>
      </c>
      <c r="F7" s="213"/>
      <c r="G7" s="213">
        <v>-1583631</v>
      </c>
      <c r="H7" s="213"/>
      <c r="I7" s="213"/>
      <c r="J7" s="213">
        <v>-850000</v>
      </c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16384" s="17" customFormat="1">
      <c r="A8" s="136">
        <v>2025</v>
      </c>
      <c r="B8" s="31"/>
      <c r="C8" s="32" t="s">
        <v>2940</v>
      </c>
      <c r="D8" s="15">
        <f t="shared" si="0"/>
        <v>27479214</v>
      </c>
      <c r="E8" s="6">
        <f>+E5+E6+E7</f>
        <v>19996799</v>
      </c>
      <c r="F8" s="6">
        <f t="shared" ref="F8:S8" si="1">+F5+F6+F7</f>
        <v>0</v>
      </c>
      <c r="G8" s="6">
        <f t="shared" si="1"/>
        <v>2852534</v>
      </c>
      <c r="H8" s="6">
        <f t="shared" si="1"/>
        <v>0</v>
      </c>
      <c r="I8" s="6">
        <f t="shared" si="1"/>
        <v>336875</v>
      </c>
      <c r="J8" s="6">
        <f t="shared" si="1"/>
        <v>798701</v>
      </c>
      <c r="K8" s="6">
        <f t="shared" si="1"/>
        <v>626911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1201949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1665445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7" customFormat="1">
      <c r="A9" s="136">
        <v>2025</v>
      </c>
      <c r="B9" s="29"/>
      <c r="C9" s="30" t="s">
        <v>2941</v>
      </c>
      <c r="D9" s="15">
        <f t="shared" si="0"/>
        <v>27479214</v>
      </c>
      <c r="E9" s="6">
        <f>'A.2 PRIHODI I RASHODI IF'!E33</f>
        <v>19996799</v>
      </c>
      <c r="F9" s="6">
        <f>'A.2 PRIHODI I RASHODI IF'!E34</f>
        <v>0</v>
      </c>
      <c r="G9" s="6">
        <f>'A.2 PRIHODI I RASHODI IF'!E36+'B.2 RAČUN FINANC IF'!E14</f>
        <v>2852534</v>
      </c>
      <c r="H9" s="6">
        <f>'A.2 PRIHODI I RASHODI IF'!E38</f>
        <v>0</v>
      </c>
      <c r="I9" s="6">
        <f>'A.2 PRIHODI I RASHODI IF'!E39</f>
        <v>336875</v>
      </c>
      <c r="J9" s="6">
        <f>'A.2 PRIHODI I RASHODI IF'!E41</f>
        <v>798701</v>
      </c>
      <c r="K9" s="6">
        <f>'A.2 PRIHODI I RASHODI IF'!E42</f>
        <v>626911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1201949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1665445</v>
      </c>
      <c r="W9" s="17" t="str">
        <f>'OPĆI DIO'!$C$1</f>
        <v>1837 SVEUČILIŠTE U ZAGREBU - GRAĐEVINSKI FAKULTET</v>
      </c>
    </row>
    <row r="10" spans="1:16384" s="17" customFormat="1" ht="20.25" customHeight="1">
      <c r="A10" s="136">
        <v>2025</v>
      </c>
      <c r="B10" s="125"/>
      <c r="C10" s="125" t="s">
        <v>3637</v>
      </c>
      <c r="D10" s="33">
        <f t="shared" si="0"/>
        <v>0</v>
      </c>
      <c r="E10" s="33">
        <f>+E8-E9</f>
        <v>0</v>
      </c>
      <c r="F10" s="33">
        <f t="shared" ref="F10:V10" si="258">+F8-F9</f>
        <v>0</v>
      </c>
      <c r="G10" s="33">
        <f>+G8-G9</f>
        <v>0</v>
      </c>
      <c r="H10" s="33">
        <f t="shared" si="258"/>
        <v>0</v>
      </c>
      <c r="I10" s="33">
        <f t="shared" si="258"/>
        <v>0</v>
      </c>
      <c r="J10" s="33">
        <f>+J8-J9</f>
        <v>0</v>
      </c>
      <c r="K10" s="33">
        <f t="shared" si="258"/>
        <v>0</v>
      </c>
      <c r="L10" s="33">
        <f t="shared" si="258"/>
        <v>0</v>
      </c>
      <c r="M10" s="33">
        <f t="shared" si="258"/>
        <v>0</v>
      </c>
      <c r="N10" s="33">
        <f t="shared" si="258"/>
        <v>0</v>
      </c>
      <c r="O10" s="33">
        <f t="shared" si="258"/>
        <v>0</v>
      </c>
      <c r="P10" s="33">
        <f t="shared" si="258"/>
        <v>0</v>
      </c>
      <c r="Q10" s="33">
        <f t="shared" si="258"/>
        <v>0</v>
      </c>
      <c r="R10" s="33">
        <f t="shared" si="258"/>
        <v>0</v>
      </c>
      <c r="S10" s="33">
        <f t="shared" si="258"/>
        <v>0</v>
      </c>
      <c r="T10" s="33">
        <f t="shared" si="258"/>
        <v>0</v>
      </c>
      <c r="U10" s="33">
        <f>+U8-U9</f>
        <v>0</v>
      </c>
      <c r="V10" s="33">
        <f t="shared" si="258"/>
        <v>0</v>
      </c>
      <c r="W10" s="17" t="str">
        <f>'OPĆI DIO'!$C$1</f>
        <v>1837 SVEUČILIŠTE U ZAGREBU - GRAĐEVINSKI FAKULTET</v>
      </c>
    </row>
    <row r="11" spans="1:16384">
      <c r="B11" s="8"/>
      <c r="C11" s="8"/>
      <c r="D11" s="8"/>
      <c r="E11" s="8"/>
      <c r="F11" s="8"/>
      <c r="G11" s="8"/>
      <c r="H11" s="8"/>
      <c r="I11" s="22"/>
      <c r="J11" s="23"/>
      <c r="K11" s="23"/>
      <c r="L11" s="23"/>
      <c r="M11" s="23"/>
      <c r="N11" s="23"/>
      <c r="O11" s="23"/>
      <c r="P11" s="23"/>
      <c r="Q11" s="18"/>
      <c r="V11" s="18"/>
      <c r="W11" s="17" t="str">
        <f>'OPĆI DIO'!$C$1</f>
        <v>1837 SVEUČILIŠTE U ZAGREBU - GRAĐEVINSKI FAKULTET</v>
      </c>
    </row>
    <row r="12" spans="1:16384" s="17" customFormat="1" ht="89.25">
      <c r="A12" s="135" t="s">
        <v>1178</v>
      </c>
      <c r="B12" s="19" t="s">
        <v>230</v>
      </c>
      <c r="C12" s="19" t="s">
        <v>231</v>
      </c>
      <c r="D12" s="110" t="s">
        <v>232</v>
      </c>
      <c r="E12" s="88" t="s">
        <v>250</v>
      </c>
      <c r="F12" s="88" t="s">
        <v>241</v>
      </c>
      <c r="G12" s="88" t="s">
        <v>15</v>
      </c>
      <c r="H12" s="88" t="s">
        <v>972</v>
      </c>
      <c r="I12" s="88" t="s">
        <v>16</v>
      </c>
      <c r="J12" s="88" t="s">
        <v>233</v>
      </c>
      <c r="K12" s="88" t="s">
        <v>234</v>
      </c>
      <c r="L12" s="88" t="s">
        <v>973</v>
      </c>
      <c r="M12" s="88" t="s">
        <v>235</v>
      </c>
      <c r="N12" s="88" t="s">
        <v>236</v>
      </c>
      <c r="O12" s="88" t="s">
        <v>237</v>
      </c>
      <c r="P12" s="88" t="s">
        <v>974</v>
      </c>
      <c r="Q12" s="2" t="s">
        <v>4451</v>
      </c>
      <c r="R12" s="88" t="s">
        <v>238</v>
      </c>
      <c r="S12" s="2" t="s">
        <v>239</v>
      </c>
      <c r="T12" s="2" t="s">
        <v>240</v>
      </c>
      <c r="U12" s="243" t="s">
        <v>3630</v>
      </c>
      <c r="V12" s="244" t="s">
        <v>3631</v>
      </c>
      <c r="W12" s="17" t="str">
        <f>'OPĆI DIO'!$C$1</f>
        <v>1837 SVEUČILIŠTE U ZAGREBU - GRAĐEVINSKI FAKULTET</v>
      </c>
    </row>
    <row r="13" spans="1:16384" s="17" customFormat="1">
      <c r="A13" s="136">
        <v>2026</v>
      </c>
      <c r="B13" s="20"/>
      <c r="C13" s="21" t="s">
        <v>10</v>
      </c>
      <c r="D13" s="15">
        <f t="shared" ref="D13:D18" si="259">SUM(E13:V13)</f>
        <v>2539616</v>
      </c>
      <c r="E13" s="76">
        <f t="shared" ref="E13:V13" si="260">-E7</f>
        <v>105985</v>
      </c>
      <c r="F13" s="76">
        <f t="shared" si="260"/>
        <v>0</v>
      </c>
      <c r="G13" s="76">
        <f>-G7</f>
        <v>1583631</v>
      </c>
      <c r="H13" s="76">
        <f t="shared" si="260"/>
        <v>0</v>
      </c>
      <c r="I13" s="76">
        <f t="shared" si="260"/>
        <v>0</v>
      </c>
      <c r="J13" s="76">
        <f t="shared" si="260"/>
        <v>850000</v>
      </c>
      <c r="K13" s="76">
        <f t="shared" si="260"/>
        <v>0</v>
      </c>
      <c r="L13" s="76">
        <f t="shared" si="260"/>
        <v>0</v>
      </c>
      <c r="M13" s="76">
        <f t="shared" si="260"/>
        <v>0</v>
      </c>
      <c r="N13" s="76">
        <f t="shared" si="260"/>
        <v>0</v>
      </c>
      <c r="O13" s="76">
        <f t="shared" si="260"/>
        <v>0</v>
      </c>
      <c r="P13" s="76">
        <f t="shared" si="260"/>
        <v>0</v>
      </c>
      <c r="Q13" s="76">
        <f t="shared" si="260"/>
        <v>0</v>
      </c>
      <c r="R13" s="76">
        <f t="shared" si="260"/>
        <v>0</v>
      </c>
      <c r="S13" s="76">
        <f t="shared" si="260"/>
        <v>0</v>
      </c>
      <c r="T13" s="76">
        <f>-T7</f>
        <v>0</v>
      </c>
      <c r="U13" s="76">
        <f>-U7</f>
        <v>0</v>
      </c>
      <c r="V13" s="76">
        <f t="shared" si="260"/>
        <v>0</v>
      </c>
      <c r="W13" s="17" t="str">
        <f>'OPĆI DIO'!$C$1</f>
        <v>1837 SVEUČILIŠTE U ZAGREBU - GRAĐEVINSKI FAKULTET</v>
      </c>
    </row>
    <row r="14" spans="1:16384" s="17" customFormat="1">
      <c r="A14" s="136">
        <v>2026</v>
      </c>
      <c r="B14" s="31"/>
      <c r="C14" s="32" t="s">
        <v>2938</v>
      </c>
      <c r="D14" s="15">
        <f t="shared" si="259"/>
        <v>11823294</v>
      </c>
      <c r="E14" s="6">
        <f>'A.2 PRIHODI I RASHODI IF'!F7</f>
        <v>7536328</v>
      </c>
      <c r="F14" s="6">
        <f>'A.2 PRIHODI I RASHODI IF'!F8</f>
        <v>0</v>
      </c>
      <c r="G14" s="6">
        <f>'A.2 PRIHODI I RASHODI IF'!F10</f>
        <v>2273530</v>
      </c>
      <c r="H14" s="6">
        <f>'A.2 PRIHODI I RASHODI IF'!F12</f>
        <v>0</v>
      </c>
      <c r="I14" s="6">
        <f>'A.2 PRIHODI I RASHODI IF'!F13+'B.2 RAČUN FINANC IF'!F7</f>
        <v>314400</v>
      </c>
      <c r="J14" s="6">
        <f>'A.2 PRIHODI I RASHODI IF'!F15</f>
        <v>561424</v>
      </c>
      <c r="K14" s="6">
        <f>'A.2 PRIHODI I RASHODI IF'!F16</f>
        <v>284077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853535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7" t="str">
        <f>'OPĆI DIO'!$C$1</f>
        <v>1837 SVEUČILIŠTE U ZAGREBU - GRAĐEVINSKI FAKULTET</v>
      </c>
    </row>
    <row r="15" spans="1:16384" s="17" customFormat="1">
      <c r="A15" s="136">
        <v>2026</v>
      </c>
      <c r="B15" s="20"/>
      <c r="C15" s="21" t="s">
        <v>2935</v>
      </c>
      <c r="D15" s="15">
        <f t="shared" si="259"/>
        <v>-2490601</v>
      </c>
      <c r="E15" s="214">
        <v>-56970</v>
      </c>
      <c r="F15" s="214"/>
      <c r="G15" s="214">
        <v>-1583631</v>
      </c>
      <c r="H15" s="214"/>
      <c r="I15" s="214"/>
      <c r="J15" s="214">
        <v>-850000</v>
      </c>
      <c r="K15" s="214"/>
      <c r="L15" s="214"/>
      <c r="M15" s="212"/>
      <c r="N15" s="214"/>
      <c r="O15" s="214"/>
      <c r="P15" s="214"/>
      <c r="Q15" s="214"/>
      <c r="R15" s="214"/>
      <c r="S15" s="214"/>
      <c r="T15" s="214"/>
      <c r="U15" s="214"/>
      <c r="V15" s="214"/>
      <c r="W15" s="17" t="str">
        <f>'OPĆI DIO'!$C$1</f>
        <v>1837 SVEUČILIŠTE U ZAGREBU - GRAĐEVINSKI FAKULTET</v>
      </c>
    </row>
    <row r="16" spans="1:16384" s="17" customFormat="1">
      <c r="A16" s="136">
        <v>2026</v>
      </c>
      <c r="B16" s="31"/>
      <c r="C16" s="32" t="s">
        <v>2940</v>
      </c>
      <c r="D16" s="15">
        <f t="shared" si="259"/>
        <v>11872309</v>
      </c>
      <c r="E16" s="6">
        <f>+E13+E14+E15</f>
        <v>7585343</v>
      </c>
      <c r="F16" s="6">
        <f t="shared" ref="F16:V16" si="261">+F13+F14+F15</f>
        <v>0</v>
      </c>
      <c r="G16" s="6">
        <f t="shared" si="261"/>
        <v>2273530</v>
      </c>
      <c r="H16" s="6">
        <f t="shared" si="261"/>
        <v>0</v>
      </c>
      <c r="I16" s="6">
        <f t="shared" si="261"/>
        <v>314400</v>
      </c>
      <c r="J16" s="6">
        <f t="shared" si="261"/>
        <v>561424</v>
      </c>
      <c r="K16" s="6">
        <f t="shared" si="261"/>
        <v>284077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853535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7" t="str">
        <f>'OPĆI DIO'!$C$1</f>
        <v>1837 SVEUČILIŠTE U ZAGREBU - GRAĐEVINSKI FAKULTET</v>
      </c>
    </row>
    <row r="17" spans="1:23" s="17" customFormat="1">
      <c r="A17" s="136">
        <v>2026</v>
      </c>
      <c r="B17" s="29"/>
      <c r="C17" s="30" t="s">
        <v>2941</v>
      </c>
      <c r="D17" s="15">
        <f t="shared" si="259"/>
        <v>11872309</v>
      </c>
      <c r="E17" s="6">
        <f>'A.2 PRIHODI I RASHODI IF'!F33</f>
        <v>7585343</v>
      </c>
      <c r="F17" s="6">
        <f>'A.2 PRIHODI I RASHODI IF'!F34</f>
        <v>0</v>
      </c>
      <c r="G17" s="6">
        <f>'A.2 PRIHODI I RASHODI IF'!F36+'B.2 RAČUN FINANC IF'!F14</f>
        <v>2273530</v>
      </c>
      <c r="H17" s="6">
        <f>'A.2 PRIHODI I RASHODI IF'!F38</f>
        <v>0</v>
      </c>
      <c r="I17" s="6">
        <f>'A.2 PRIHODI I RASHODI IF'!F39</f>
        <v>314400</v>
      </c>
      <c r="J17" s="6">
        <f>'A.2 PRIHODI I RASHODI IF'!F41</f>
        <v>561424</v>
      </c>
      <c r="K17" s="6">
        <f>'A.2 PRIHODI I RASHODI IF'!F42</f>
        <v>284077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853535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7" t="str">
        <f>'OPĆI DIO'!$C$1</f>
        <v>1837 SVEUČILIŠTE U ZAGREBU - GRAĐEVINSKI FAKULTET</v>
      </c>
    </row>
    <row r="18" spans="1:23" s="17" customFormat="1" ht="20.25" customHeight="1">
      <c r="A18" s="136">
        <v>2026</v>
      </c>
      <c r="B18" s="125"/>
      <c r="C18" s="125" t="s">
        <v>2954</v>
      </c>
      <c r="D18" s="33">
        <f t="shared" si="259"/>
        <v>0</v>
      </c>
      <c r="E18" s="33">
        <f>+E16-E17</f>
        <v>0</v>
      </c>
      <c r="F18" s="33">
        <f t="shared" ref="F18:V18" si="262">+F16-F17</f>
        <v>0</v>
      </c>
      <c r="G18" s="33">
        <f t="shared" si="262"/>
        <v>0</v>
      </c>
      <c r="H18" s="33">
        <f t="shared" si="262"/>
        <v>0</v>
      </c>
      <c r="I18" s="33">
        <f t="shared" si="262"/>
        <v>0</v>
      </c>
      <c r="J18" s="33">
        <f t="shared" si="262"/>
        <v>0</v>
      </c>
      <c r="K18" s="33">
        <f t="shared" si="262"/>
        <v>0</v>
      </c>
      <c r="L18" s="33">
        <f t="shared" si="262"/>
        <v>0</v>
      </c>
      <c r="M18" s="33">
        <f t="shared" si="262"/>
        <v>0</v>
      </c>
      <c r="N18" s="33">
        <f t="shared" si="262"/>
        <v>0</v>
      </c>
      <c r="O18" s="33">
        <f t="shared" si="262"/>
        <v>0</v>
      </c>
      <c r="P18" s="33">
        <f t="shared" si="262"/>
        <v>0</v>
      </c>
      <c r="Q18" s="33">
        <f t="shared" si="262"/>
        <v>0</v>
      </c>
      <c r="R18" s="33">
        <f t="shared" si="262"/>
        <v>0</v>
      </c>
      <c r="S18" s="33">
        <f t="shared" si="262"/>
        <v>0</v>
      </c>
      <c r="T18" s="33">
        <f t="shared" si="262"/>
        <v>0</v>
      </c>
      <c r="U18" s="33">
        <f t="shared" si="262"/>
        <v>0</v>
      </c>
      <c r="V18" s="33">
        <f t="shared" si="262"/>
        <v>0</v>
      </c>
      <c r="W18" s="17" t="str">
        <f>'OPĆI DIO'!$C$1</f>
        <v>1837 SVEUČILIŠTE U ZAGREBU - GRAĐEVINSKI FAKULTET</v>
      </c>
    </row>
    <row r="19" spans="1:23">
      <c r="B19" s="8"/>
      <c r="C19" s="8"/>
      <c r="D19" s="8"/>
      <c r="E19" s="8"/>
      <c r="F19" s="8"/>
      <c r="G19" s="8"/>
      <c r="H19" s="8"/>
      <c r="I19" s="22"/>
      <c r="J19" s="23"/>
      <c r="K19" s="23"/>
      <c r="L19" s="23"/>
      <c r="M19" s="23"/>
      <c r="N19" s="23"/>
      <c r="O19" s="23"/>
      <c r="P19" s="23"/>
      <c r="Q19" s="18"/>
      <c r="V19" s="18"/>
      <c r="W19" s="17" t="str">
        <f>'OPĆI DIO'!$C$1</f>
        <v>1837 SVEUČILIŠTE U ZAGREBU - GRAĐEVINSKI FAKULTET</v>
      </c>
    </row>
    <row r="20" spans="1:23" s="17" customFormat="1" ht="89.25">
      <c r="A20" s="135" t="s">
        <v>1178</v>
      </c>
      <c r="B20" s="19" t="s">
        <v>230</v>
      </c>
      <c r="C20" s="19" t="s">
        <v>231</v>
      </c>
      <c r="D20" s="110" t="s">
        <v>232</v>
      </c>
      <c r="E20" s="88" t="s">
        <v>250</v>
      </c>
      <c r="F20" s="88" t="s">
        <v>241</v>
      </c>
      <c r="G20" s="88" t="s">
        <v>15</v>
      </c>
      <c r="H20" s="88" t="s">
        <v>972</v>
      </c>
      <c r="I20" s="88" t="s">
        <v>16</v>
      </c>
      <c r="J20" s="88" t="s">
        <v>233</v>
      </c>
      <c r="K20" s="88" t="s">
        <v>234</v>
      </c>
      <c r="L20" s="88" t="s">
        <v>973</v>
      </c>
      <c r="M20" s="88" t="s">
        <v>235</v>
      </c>
      <c r="N20" s="88" t="s">
        <v>236</v>
      </c>
      <c r="O20" s="88" t="s">
        <v>237</v>
      </c>
      <c r="P20" s="88" t="s">
        <v>974</v>
      </c>
      <c r="Q20" s="2" t="s">
        <v>4451</v>
      </c>
      <c r="R20" s="88" t="s">
        <v>238</v>
      </c>
      <c r="S20" s="2" t="s">
        <v>239</v>
      </c>
      <c r="T20" s="2" t="s">
        <v>240</v>
      </c>
      <c r="U20" s="243" t="s">
        <v>3630</v>
      </c>
      <c r="V20" s="244" t="s">
        <v>3631</v>
      </c>
      <c r="W20" s="17" t="str">
        <f>'OPĆI DIO'!$C$1</f>
        <v>1837 SVEUČILIŠTE U ZAGREBU - GRAĐEVINSKI FAKULTET</v>
      </c>
    </row>
    <row r="21" spans="1:23" s="17" customFormat="1">
      <c r="A21" s="136">
        <v>2027</v>
      </c>
      <c r="B21" s="20"/>
      <c r="C21" s="21" t="s">
        <v>10</v>
      </c>
      <c r="D21" s="15">
        <f t="shared" ref="D21:D26" si="263">SUM(E21:V21)</f>
        <v>2490601</v>
      </c>
      <c r="E21" s="76">
        <f t="shared" ref="E21:V21" si="264">-E15</f>
        <v>56970</v>
      </c>
      <c r="F21" s="76">
        <f t="shared" si="264"/>
        <v>0</v>
      </c>
      <c r="G21" s="76">
        <f>-G15</f>
        <v>1583631</v>
      </c>
      <c r="H21" s="76">
        <f t="shared" si="264"/>
        <v>0</v>
      </c>
      <c r="I21" s="76">
        <f t="shared" si="264"/>
        <v>0</v>
      </c>
      <c r="J21" s="76">
        <f t="shared" si="264"/>
        <v>850000</v>
      </c>
      <c r="K21" s="76">
        <f t="shared" si="264"/>
        <v>0</v>
      </c>
      <c r="L21" s="76">
        <f t="shared" si="264"/>
        <v>0</v>
      </c>
      <c r="M21" s="76">
        <f t="shared" si="264"/>
        <v>0</v>
      </c>
      <c r="N21" s="76">
        <f t="shared" si="264"/>
        <v>0</v>
      </c>
      <c r="O21" s="76">
        <f t="shared" si="264"/>
        <v>0</v>
      </c>
      <c r="P21" s="76">
        <f t="shared" si="264"/>
        <v>0</v>
      </c>
      <c r="Q21" s="76">
        <f t="shared" si="264"/>
        <v>0</v>
      </c>
      <c r="R21" s="76">
        <f t="shared" si="264"/>
        <v>0</v>
      </c>
      <c r="S21" s="76">
        <f t="shared" si="264"/>
        <v>0</v>
      </c>
      <c r="T21" s="76">
        <f t="shared" si="264"/>
        <v>0</v>
      </c>
      <c r="U21" s="76">
        <f>-U15</f>
        <v>0</v>
      </c>
      <c r="V21" s="76">
        <f t="shared" si="264"/>
        <v>0</v>
      </c>
      <c r="W21" s="17" t="str">
        <f>'OPĆI DIO'!$C$1</f>
        <v>1837 SVEUČILIŠTE U ZAGREBU - GRAĐEVINSKI FAKULTET</v>
      </c>
    </row>
    <row r="22" spans="1:23" s="17" customFormat="1">
      <c r="A22" s="136">
        <v>2027</v>
      </c>
      <c r="B22" s="31"/>
      <c r="C22" s="32" t="s">
        <v>2938</v>
      </c>
      <c r="D22" s="15">
        <f t="shared" si="263"/>
        <v>10012200</v>
      </c>
      <c r="E22" s="6">
        <f>'A.2 PRIHODI I RASHODI IF'!G7</f>
        <v>7568617</v>
      </c>
      <c r="F22" s="6">
        <f>'A.2 PRIHODI I RASHODI IF'!G8</f>
        <v>0</v>
      </c>
      <c r="G22" s="6">
        <f>'A.2 PRIHODI I RASHODI IF'!G10</f>
        <v>1857580</v>
      </c>
      <c r="H22" s="6">
        <f>'A.2 PRIHODI I RASHODI IF'!G12</f>
        <v>0</v>
      </c>
      <c r="I22" s="6">
        <f>'A.2 PRIHODI I RASHODI IF'!G13+'B.2 RAČUN FINANC IF'!G7</f>
        <v>314400</v>
      </c>
      <c r="J22" s="6">
        <f>'A.2 PRIHODI I RASHODI IF'!G15</f>
        <v>176110</v>
      </c>
      <c r="K22" s="6">
        <f>'A.2 PRIHODI I RASHODI IF'!G16</f>
        <v>95493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7" t="str">
        <f>'OPĆI DIO'!$C$1</f>
        <v>1837 SVEUČILIŠTE U ZAGREBU - GRAĐEVINSKI FAKULTET</v>
      </c>
    </row>
    <row r="23" spans="1:23" s="17" customFormat="1">
      <c r="A23" s="136">
        <v>2027</v>
      </c>
      <c r="B23" s="20"/>
      <c r="C23" s="21" t="s">
        <v>2935</v>
      </c>
      <c r="D23" s="15">
        <f t="shared" si="263"/>
        <v>-2441586</v>
      </c>
      <c r="E23" s="214">
        <v>-7955</v>
      </c>
      <c r="F23" s="214"/>
      <c r="G23" s="214">
        <v>-1583631</v>
      </c>
      <c r="H23" s="214"/>
      <c r="I23" s="214"/>
      <c r="J23" s="214">
        <v>-850000</v>
      </c>
      <c r="K23" s="214"/>
      <c r="L23" s="214"/>
      <c r="M23" s="212"/>
      <c r="N23" s="214"/>
      <c r="O23" s="214"/>
      <c r="P23" s="214"/>
      <c r="Q23" s="214"/>
      <c r="R23" s="214"/>
      <c r="S23" s="214"/>
      <c r="T23" s="214"/>
      <c r="U23" s="214"/>
      <c r="V23" s="214"/>
      <c r="W23" s="17" t="str">
        <f>'OPĆI DIO'!$C$1</f>
        <v>1837 SVEUČILIŠTE U ZAGREBU - GRAĐEVINSKI FAKULTET</v>
      </c>
    </row>
    <row r="24" spans="1:23" s="17" customFormat="1">
      <c r="A24" s="136">
        <v>2027</v>
      </c>
      <c r="B24" s="31"/>
      <c r="C24" s="32" t="s">
        <v>2940</v>
      </c>
      <c r="D24" s="15">
        <f t="shared" si="263"/>
        <v>10061215</v>
      </c>
      <c r="E24" s="6">
        <f>+E21+E22+E23</f>
        <v>7617632</v>
      </c>
      <c r="F24" s="6">
        <f t="shared" ref="F24:V24" si="265">+F21+F22+F23</f>
        <v>0</v>
      </c>
      <c r="G24" s="6">
        <f t="shared" si="265"/>
        <v>1857580</v>
      </c>
      <c r="H24" s="6">
        <f t="shared" si="265"/>
        <v>0</v>
      </c>
      <c r="I24" s="6">
        <f t="shared" si="265"/>
        <v>314400</v>
      </c>
      <c r="J24" s="6">
        <f t="shared" si="265"/>
        <v>176110</v>
      </c>
      <c r="K24" s="6">
        <f t="shared" si="265"/>
        <v>95493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7" t="str">
        <f>'OPĆI DIO'!$C$1</f>
        <v>1837 SVEUČILIŠTE U ZAGREBU - GRAĐEVINSKI FAKULTET</v>
      </c>
    </row>
    <row r="25" spans="1:23" s="17" customFormat="1">
      <c r="A25" s="136">
        <v>2027</v>
      </c>
      <c r="B25" s="29"/>
      <c r="C25" s="30" t="s">
        <v>2941</v>
      </c>
      <c r="D25" s="15">
        <f t="shared" si="263"/>
        <v>10061215</v>
      </c>
      <c r="E25" s="6">
        <f>'A.2 PRIHODI I RASHODI IF'!G33</f>
        <v>7617632</v>
      </c>
      <c r="F25" s="6">
        <f>'A.2 PRIHODI I RASHODI IF'!G34</f>
        <v>0</v>
      </c>
      <c r="G25" s="6">
        <f>'A.2 PRIHODI I RASHODI IF'!G36+'B.2 RAČUN FINANC IF'!G14</f>
        <v>1857580</v>
      </c>
      <c r="H25" s="6">
        <f>'A.2 PRIHODI I RASHODI IF'!G38</f>
        <v>0</v>
      </c>
      <c r="I25" s="6">
        <f>'A.2 PRIHODI I RASHODI IF'!G39</f>
        <v>314400</v>
      </c>
      <c r="J25" s="6">
        <f>'A.2 PRIHODI I RASHODI IF'!G41</f>
        <v>176110</v>
      </c>
      <c r="K25" s="6">
        <f>'A.2 PRIHODI I RASHODI IF'!G42</f>
        <v>95493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7" t="str">
        <f>'OPĆI DIO'!$C$1</f>
        <v>1837 SVEUČILIŠTE U ZAGREBU - GRAĐEVINSKI FAKULTET</v>
      </c>
    </row>
    <row r="26" spans="1:23" s="17" customFormat="1" ht="20.25" customHeight="1">
      <c r="A26" s="136">
        <v>2027</v>
      </c>
      <c r="B26" s="125"/>
      <c r="C26" s="125" t="s">
        <v>3638</v>
      </c>
      <c r="D26" s="33">
        <f t="shared" si="263"/>
        <v>0</v>
      </c>
      <c r="E26" s="33">
        <f>+E24-E25</f>
        <v>0</v>
      </c>
      <c r="F26" s="33">
        <f t="shared" ref="F26:V26" si="266">+F24-F25</f>
        <v>0</v>
      </c>
      <c r="G26" s="33">
        <f t="shared" si="266"/>
        <v>0</v>
      </c>
      <c r="H26" s="33">
        <f>+H24-H25</f>
        <v>0</v>
      </c>
      <c r="I26" s="33">
        <f t="shared" si="266"/>
        <v>0</v>
      </c>
      <c r="J26" s="33">
        <f t="shared" si="266"/>
        <v>0</v>
      </c>
      <c r="K26" s="33">
        <f t="shared" si="266"/>
        <v>0</v>
      </c>
      <c r="L26" s="33">
        <f>+L24-L25</f>
        <v>0</v>
      </c>
      <c r="M26" s="33">
        <f t="shared" si="266"/>
        <v>0</v>
      </c>
      <c r="N26" s="33">
        <f t="shared" si="266"/>
        <v>0</v>
      </c>
      <c r="O26" s="33">
        <f t="shared" si="266"/>
        <v>0</v>
      </c>
      <c r="P26" s="33">
        <f>+P24-P25</f>
        <v>0</v>
      </c>
      <c r="Q26" s="33">
        <f>+Q24-Q25</f>
        <v>0</v>
      </c>
      <c r="R26" s="33">
        <f t="shared" si="266"/>
        <v>0</v>
      </c>
      <c r="S26" s="33">
        <f t="shared" si="266"/>
        <v>0</v>
      </c>
      <c r="T26" s="33">
        <f t="shared" si="266"/>
        <v>0</v>
      </c>
      <c r="U26" s="33">
        <f t="shared" si="266"/>
        <v>0</v>
      </c>
      <c r="V26" s="33">
        <f t="shared" si="266"/>
        <v>0</v>
      </c>
      <c r="W26" s="17" t="str">
        <f>'OPĆI DIO'!$C$1</f>
        <v>1837 SVEUČILIŠTE U ZAGREBU - GRAĐEVINSKI FAKULTET</v>
      </c>
    </row>
    <row r="27" spans="1:23">
      <c r="B27" s="8"/>
      <c r="C27" s="8"/>
      <c r="D27" s="8"/>
      <c r="E27" s="8"/>
      <c r="F27" s="8"/>
      <c r="G27" s="8"/>
      <c r="H27" s="8"/>
      <c r="I27" s="22"/>
      <c r="J27" s="23"/>
      <c r="K27" s="23"/>
      <c r="L27" s="23"/>
      <c r="M27" s="23"/>
      <c r="N27" s="23"/>
      <c r="O27" s="23"/>
      <c r="P27" s="23"/>
      <c r="Q27" s="18"/>
      <c r="V27" s="18"/>
    </row>
    <row r="28" spans="1:23">
      <c r="G28" s="3"/>
      <c r="H28" s="3"/>
      <c r="I28" s="9"/>
      <c r="J28" s="24"/>
      <c r="K28" s="24"/>
      <c r="L28" s="24"/>
      <c r="M28" s="24"/>
      <c r="N28" s="24"/>
      <c r="O28" s="24"/>
      <c r="P28" s="24"/>
    </row>
    <row r="29" spans="1:23">
      <c r="G29" s="3"/>
      <c r="H29" s="3"/>
      <c r="I29" s="25"/>
      <c r="J29" s="26"/>
      <c r="K29" s="26"/>
      <c r="L29" s="26"/>
      <c r="M29" s="26"/>
      <c r="N29" s="26"/>
      <c r="O29" s="26"/>
      <c r="P29" s="26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7"/>
      <c r="K37" s="27"/>
      <c r="L37" s="27"/>
      <c r="M37" s="27"/>
      <c r="N37" s="27"/>
      <c r="O37" s="27"/>
      <c r="P37" s="27"/>
    </row>
    <row r="38" spans="2:16" hidden="1">
      <c r="I38" s="25"/>
      <c r="J38" s="28"/>
      <c r="K38" s="28"/>
      <c r="L38" s="28"/>
      <c r="M38" s="28"/>
      <c r="N38" s="28"/>
      <c r="O38" s="28"/>
      <c r="P38" s="28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19" zoomScale="90" zoomScaleNormal="90" workbookViewId="0">
      <selection activeCell="H26" sqref="H26"/>
    </sheetView>
  </sheetViews>
  <sheetFormatPr defaultColWidth="0" defaultRowHeight="15" zeroHeight="1"/>
  <cols>
    <col min="1" max="1" width="3.28515625" style="176" customWidth="1"/>
    <col min="2" max="2" width="8.42578125" style="176" bestFit="1" customWidth="1"/>
    <col min="3" max="3" width="37.85546875" style="176" customWidth="1"/>
    <col min="4" max="8" width="15.42578125" style="176" customWidth="1"/>
    <col min="9" max="11" width="17.5703125" style="176" hidden="1" customWidth="1"/>
    <col min="12" max="16384" width="9.140625" style="176" hidden="1"/>
  </cols>
  <sheetData>
    <row r="1" spans="1:10" s="162" customFormat="1" ht="15.75">
      <c r="A1" s="165"/>
      <c r="B1" s="165"/>
      <c r="C1" s="165"/>
      <c r="D1" s="165"/>
      <c r="E1" s="165"/>
      <c r="F1" s="165"/>
      <c r="G1" s="165"/>
      <c r="H1" s="165"/>
      <c r="I1" s="165"/>
      <c r="J1" s="165"/>
    </row>
    <row r="2" spans="1:10" s="162" customFormat="1" ht="18.75">
      <c r="A2" s="308" t="s">
        <v>2864</v>
      </c>
      <c r="B2" s="308"/>
      <c r="C2" s="308"/>
      <c r="D2" s="308"/>
      <c r="E2" s="308"/>
      <c r="F2" s="308"/>
      <c r="G2" s="308"/>
      <c r="H2" s="308"/>
      <c r="I2" s="166"/>
      <c r="J2" s="166"/>
    </row>
    <row r="3" spans="1:10" s="162" customFormat="1" ht="18.75">
      <c r="A3" s="202"/>
      <c r="B3" s="202"/>
      <c r="C3" s="202"/>
      <c r="D3" s="202"/>
      <c r="E3" s="202"/>
      <c r="F3" s="202"/>
      <c r="G3" s="202"/>
      <c r="H3" s="202"/>
      <c r="I3" s="166"/>
      <c r="J3" s="166"/>
    </row>
    <row r="4" spans="1:10" s="162" customFormat="1" ht="18.75">
      <c r="A4" s="308" t="s">
        <v>2865</v>
      </c>
      <c r="B4" s="308"/>
      <c r="C4" s="308"/>
      <c r="D4" s="308"/>
      <c r="E4" s="308"/>
      <c r="F4" s="308"/>
      <c r="G4" s="308"/>
      <c r="H4" s="308"/>
      <c r="I4" s="163"/>
      <c r="J4" s="163"/>
    </row>
    <row r="5" spans="1:10" s="162" customFormat="1" ht="18.75">
      <c r="A5" s="202"/>
      <c r="B5" s="202"/>
      <c r="C5" s="202"/>
      <c r="D5" s="202"/>
      <c r="E5" s="202"/>
      <c r="F5" s="202"/>
      <c r="G5" s="202"/>
      <c r="H5" s="202"/>
      <c r="I5" s="166"/>
      <c r="J5" s="166"/>
    </row>
    <row r="6" spans="1:10" s="162" customFormat="1" ht="18.75">
      <c r="A6" s="308" t="s">
        <v>3579</v>
      </c>
      <c r="B6" s="308"/>
      <c r="C6" s="308"/>
      <c r="D6" s="308"/>
      <c r="E6" s="308"/>
      <c r="F6" s="308"/>
      <c r="G6" s="308"/>
      <c r="H6" s="308"/>
      <c r="I6" s="164"/>
      <c r="J6" s="164"/>
    </row>
    <row r="7" spans="1:10">
      <c r="A7" s="167"/>
      <c r="B7" s="167"/>
      <c r="C7" s="167"/>
      <c r="D7" s="167"/>
      <c r="E7" s="167"/>
      <c r="F7" s="167"/>
      <c r="G7" s="167"/>
      <c r="H7" s="167"/>
      <c r="I7" s="177"/>
      <c r="J7" s="177"/>
    </row>
    <row r="8" spans="1:10" ht="30">
      <c r="A8" s="309" t="s">
        <v>3580</v>
      </c>
      <c r="B8" s="310"/>
      <c r="C8" s="311"/>
      <c r="D8" s="168" t="s">
        <v>3628</v>
      </c>
      <c r="E8" s="168" t="s">
        <v>3629</v>
      </c>
      <c r="F8" s="169" t="s">
        <v>3632</v>
      </c>
      <c r="G8" s="169" t="s">
        <v>3633</v>
      </c>
      <c r="H8" s="169" t="s">
        <v>3634</v>
      </c>
    </row>
    <row r="9" spans="1:10">
      <c r="A9" s="305">
        <v>1</v>
      </c>
      <c r="B9" s="306"/>
      <c r="C9" s="307"/>
      <c r="D9" s="170">
        <v>2</v>
      </c>
      <c r="E9" s="170">
        <v>3</v>
      </c>
      <c r="F9" s="171">
        <v>4</v>
      </c>
      <c r="G9" s="171">
        <v>5</v>
      </c>
      <c r="H9" s="171">
        <v>6</v>
      </c>
    </row>
    <row r="10" spans="1:10" s="199" customFormat="1">
      <c r="A10" s="200"/>
      <c r="B10" s="200"/>
      <c r="C10" s="200" t="s">
        <v>2936</v>
      </c>
      <c r="D10" s="201">
        <f>+D11+D19</f>
        <v>30589702</v>
      </c>
      <c r="E10" s="201">
        <f>+E11+E19</f>
        <v>18914737</v>
      </c>
      <c r="F10" s="201">
        <f>+F11+F19</f>
        <v>27194776</v>
      </c>
      <c r="G10" s="201">
        <f>+G11+G19</f>
        <v>11823294</v>
      </c>
      <c r="H10" s="201">
        <f>+H11+H19</f>
        <v>10012200</v>
      </c>
      <c r="I10" s="199" t="str">
        <f>'OPĆI DIO'!$C$1</f>
        <v>1837 SVEUČILIŠTE U ZAGREBU - GRAĐEVINSKI FAKULTET</v>
      </c>
    </row>
    <row r="11" spans="1:10">
      <c r="A11" s="172">
        <v>6</v>
      </c>
      <c r="B11" s="172"/>
      <c r="C11" s="172" t="s">
        <v>3581</v>
      </c>
      <c r="D11" s="193">
        <f>SUM(D12:D18)</f>
        <v>30588704</v>
      </c>
      <c r="E11" s="193">
        <f>SUM(E12:E18)</f>
        <v>18914237</v>
      </c>
      <c r="F11" s="193">
        <f>SUM(F12:F18)</f>
        <v>27194776</v>
      </c>
      <c r="G11" s="193">
        <f>SUM(G12:G18)</f>
        <v>11823294</v>
      </c>
      <c r="H11" s="193">
        <f>SUM(H12:H18)</f>
        <v>10012200</v>
      </c>
      <c r="I11" s="199" t="str">
        <f>'OPĆI DIO'!$C$1</f>
        <v>1837 SVEUČILIŠTE U ZAGREBU - GRAĐEVINSKI FAKULTET</v>
      </c>
    </row>
    <row r="12" spans="1:10">
      <c r="A12" s="172"/>
      <c r="B12" s="173" t="s">
        <v>2868</v>
      </c>
      <c r="C12" s="173" t="s">
        <v>2867</v>
      </c>
      <c r="D12" s="224"/>
      <c r="E12" s="224"/>
      <c r="F12" s="216">
        <f>SUMIF('Unos prihoda i primitaka'!$L$3:$L$501,$B12,'Unos prihoda i primitaka'!G$3:G$501)</f>
        <v>0</v>
      </c>
      <c r="G12" s="216">
        <f>SUMIF('Unos prihoda i primitaka'!$L$3:$L$501,$B12,'Unos prihoda i primitaka'!H$3:H$501)</f>
        <v>0</v>
      </c>
      <c r="H12" s="216">
        <f>SUMIF('Unos prihoda i primitaka'!$L$3:$L$501,$B12,'Unos prihoda i primitaka'!I$3:I$501)</f>
        <v>0</v>
      </c>
      <c r="I12" s="199" t="str">
        <f>'OPĆI DIO'!$C$1</f>
        <v>1837 SVEUČILIŠTE U ZAGREBU - GRAĐEVINSKI FAKULTET</v>
      </c>
    </row>
    <row r="13" spans="1:10" ht="30">
      <c r="A13" s="172"/>
      <c r="B13" s="173" t="s">
        <v>2870</v>
      </c>
      <c r="C13" s="173" t="s">
        <v>2869</v>
      </c>
      <c r="D13" s="224">
        <v>18992566</v>
      </c>
      <c r="E13" s="224">
        <v>1474863</v>
      </c>
      <c r="F13" s="216">
        <f>SUMIF('Unos prihoda i primitaka'!$L$3:$L$501,$B13,'Unos prihoda i primitaka'!G$3:G$501)</f>
        <v>2392137</v>
      </c>
      <c r="G13" s="216">
        <f>SUMIF('Unos prihoda i primitaka'!$L$3:$L$501,$B13,'Unos prihoda i primitaka'!H$3:H$501)</f>
        <v>1699036</v>
      </c>
      <c r="H13" s="216">
        <f>SUMIF('Unos prihoda i primitaka'!$L$3:$L$501,$B13,'Unos prihoda i primitaka'!I$3:I$501)</f>
        <v>271603</v>
      </c>
      <c r="I13" s="199" t="str">
        <f>'OPĆI DIO'!$C$1</f>
        <v>1837 SVEUČILIŠTE U ZAGREBU - GRAĐEVINSKI FAKULTET</v>
      </c>
    </row>
    <row r="14" spans="1:10">
      <c r="A14" s="172"/>
      <c r="B14" s="173" t="s">
        <v>2872</v>
      </c>
      <c r="C14" s="173" t="s">
        <v>2871</v>
      </c>
      <c r="D14" s="224">
        <v>6977</v>
      </c>
      <c r="E14" s="224"/>
      <c r="F14" s="216">
        <f>SUMIF('Unos prihoda i primitaka'!$L$3:$L$501,$B14,'Unos prihoda i primitaka'!G$3:G$501)</f>
        <v>0</v>
      </c>
      <c r="G14" s="216">
        <f>SUMIF('Unos prihoda i primitaka'!$L$3:$L$501,$B14,'Unos prihoda i primitaka'!H$3:H$501)</f>
        <v>0</v>
      </c>
      <c r="H14" s="216">
        <f>SUMIF('Unos prihoda i primitaka'!$L$3:$L$501,$B14,'Unos prihoda i primitaka'!I$3:I$501)</f>
        <v>0</v>
      </c>
      <c r="I14" s="199" t="str">
        <f>'OPĆI DIO'!$C$1</f>
        <v>1837 SVEUČILIŠTE U ZAGREBU - GRAĐEVINSKI FAKULTET</v>
      </c>
    </row>
    <row r="15" spans="1:10" ht="45">
      <c r="A15" s="172"/>
      <c r="B15" s="173" t="s">
        <v>2873</v>
      </c>
      <c r="C15" s="173" t="s">
        <v>2874</v>
      </c>
      <c r="D15" s="224">
        <v>415056</v>
      </c>
      <c r="E15" s="224">
        <v>89800</v>
      </c>
      <c r="F15" s="216">
        <f>SUMIF('Unos prihoda i primitaka'!$L$3:$L$501,$B15,'Unos prihoda i primitaka'!G$3:G$501)</f>
        <v>336875</v>
      </c>
      <c r="G15" s="216">
        <f>SUMIF('Unos prihoda i primitaka'!$L$3:$L$501,$B15,'Unos prihoda i primitaka'!H$3:H$501)</f>
        <v>314400</v>
      </c>
      <c r="H15" s="216">
        <f>SUMIF('Unos prihoda i primitaka'!$L$3:$L$501,$B15,'Unos prihoda i primitaka'!I$3:I$501)</f>
        <v>314400</v>
      </c>
      <c r="I15" s="199" t="str">
        <f>'OPĆI DIO'!$C$1</f>
        <v>1837 SVEUČILIŠTE U ZAGREBU - GRAĐEVINSKI FAKULTET</v>
      </c>
    </row>
    <row r="16" spans="1:10" ht="30">
      <c r="A16" s="172"/>
      <c r="B16" s="173" t="s">
        <v>2876</v>
      </c>
      <c r="C16" s="173" t="s">
        <v>2875</v>
      </c>
      <c r="D16" s="224">
        <v>4924939</v>
      </c>
      <c r="E16" s="224">
        <v>3934500</v>
      </c>
      <c r="F16" s="216">
        <f>SUMIF('Unos prihoda i primitaka'!$L$3:$L$501,$B16,'Unos prihoda i primitaka'!G$3:G$501)</f>
        <v>2852535</v>
      </c>
      <c r="G16" s="216">
        <f>SUMIF('Unos prihoda i primitaka'!$L$3:$L$501,$B16,'Unos prihoda i primitaka'!H$3:H$501)</f>
        <v>2273530</v>
      </c>
      <c r="H16" s="216">
        <f>SUMIF('Unos prihoda i primitaka'!$L$3:$L$501,$B16,'Unos prihoda i primitaka'!I$3:I$501)</f>
        <v>1857580</v>
      </c>
      <c r="I16" s="199" t="str">
        <f>'OPĆI DIO'!$C$1</f>
        <v>1837 SVEUČILIŠTE U ZAGREBU - GRAĐEVINSKI FAKULTET</v>
      </c>
    </row>
    <row r="17" spans="1:9" ht="30">
      <c r="A17" s="172"/>
      <c r="B17" s="173" t="s">
        <v>2879</v>
      </c>
      <c r="C17" s="173" t="s">
        <v>2885</v>
      </c>
      <c r="D17" s="224">
        <v>6249166</v>
      </c>
      <c r="E17" s="224">
        <v>13415074</v>
      </c>
      <c r="F17" s="216">
        <f>SUMIF('Unos prihoda i primitaka'!$L$3:$L$501,$B17,'Unos prihoda i primitaka'!G$3:G$501)</f>
        <v>21613229</v>
      </c>
      <c r="G17" s="216">
        <f>SUMIF('Unos prihoda i primitaka'!$L$3:$L$501,$B17,'Unos prihoda i primitaka'!H$3:H$501)</f>
        <v>7536328</v>
      </c>
      <c r="H17" s="216">
        <f>SUMIF('Unos prihoda i primitaka'!$L$3:$L$501,$B17,'Unos prihoda i primitaka'!I$3:I$501)</f>
        <v>7568617</v>
      </c>
      <c r="I17" s="199" t="str">
        <f>'OPĆI DIO'!$C$1</f>
        <v>1837 SVEUČILIŠTE U ZAGREBU - GRAĐEVINSKI FAKULTET</v>
      </c>
    </row>
    <row r="18" spans="1:9">
      <c r="A18" s="172"/>
      <c r="B18" s="173" t="s">
        <v>2878</v>
      </c>
      <c r="C18" s="173" t="s">
        <v>2877</v>
      </c>
      <c r="D18" s="224"/>
      <c r="E18" s="224"/>
      <c r="F18" s="216">
        <f>SUMIF('Unos prihoda i primitaka'!$L$3:$L$501,$B18,'Unos prihoda i primitaka'!G$3:G$501)</f>
        <v>0</v>
      </c>
      <c r="G18" s="216">
        <f>SUMIF('Unos prihoda i primitaka'!$L$3:$L$501,$B18,'Unos prihoda i primitaka'!H$3:H$501)</f>
        <v>0</v>
      </c>
      <c r="H18" s="216">
        <f>SUMIF('Unos prihoda i primitaka'!$L$3:$L$501,$B18,'Unos prihoda i primitaka'!I$3:I$501)</f>
        <v>0</v>
      </c>
      <c r="I18" s="199" t="str">
        <f>'OPĆI DIO'!$C$1</f>
        <v>1837 SVEUČILIŠTE U ZAGREBU - GRAĐEVINSKI FAKULTET</v>
      </c>
    </row>
    <row r="19" spans="1:9" s="199" customFormat="1" ht="30">
      <c r="A19" s="196">
        <v>7</v>
      </c>
      <c r="B19" s="196"/>
      <c r="C19" s="197" t="s">
        <v>3582</v>
      </c>
      <c r="D19" s="198">
        <f>+D20+D21</f>
        <v>998</v>
      </c>
      <c r="E19" s="198">
        <f>+E20+E21</f>
        <v>500</v>
      </c>
      <c r="F19" s="198">
        <f>+F20+F21</f>
        <v>0</v>
      </c>
      <c r="G19" s="198">
        <f>+G20+G21</f>
        <v>0</v>
      </c>
      <c r="H19" s="198">
        <f>+H20+H21</f>
        <v>0</v>
      </c>
      <c r="I19" s="199" t="str">
        <f>'OPĆI DIO'!$C$1</f>
        <v>1837 SVEUČILIŠTE U ZAGREBU - GRAĐEVINSKI FAKULTET</v>
      </c>
    </row>
    <row r="20" spans="1:9" ht="30">
      <c r="A20" s="174"/>
      <c r="B20" s="175" t="s">
        <v>2880</v>
      </c>
      <c r="C20" s="173" t="s">
        <v>2881</v>
      </c>
      <c r="D20" s="224"/>
      <c r="E20" s="224"/>
      <c r="F20" s="216">
        <f>SUMIF('Unos prihoda i primitaka'!$L$3:$L$501,$B20,'Unos prihoda i primitaka'!G$3:G$501)</f>
        <v>0</v>
      </c>
      <c r="G20" s="216">
        <f>SUMIF('Unos prihoda i primitaka'!$L$3:$L$501,$B20,'Unos prihoda i primitaka'!H$3:H$501)</f>
        <v>0</v>
      </c>
      <c r="H20" s="216">
        <f>SUMIF('Unos prihoda i primitaka'!$L$3:$L$501,$B20,'Unos prihoda i primitaka'!I$3:I$501)</f>
        <v>0</v>
      </c>
      <c r="I20" s="199" t="str">
        <f>'OPĆI DIO'!$C$1</f>
        <v>1837 SVEUČILIŠTE U ZAGREBU - GRAĐEVINSKI FAKULTET</v>
      </c>
    </row>
    <row r="21" spans="1:9" ht="30">
      <c r="A21" s="174"/>
      <c r="B21" s="175" t="s">
        <v>2882</v>
      </c>
      <c r="C21" s="173" t="s">
        <v>2883</v>
      </c>
      <c r="D21" s="224">
        <v>998</v>
      </c>
      <c r="E21" s="224">
        <v>500</v>
      </c>
      <c r="F21" s="216">
        <f>SUMIF('Unos prihoda i primitaka'!$L$3:$L$501,$B21,'Unos prihoda i primitaka'!G$3:G$501)</f>
        <v>0</v>
      </c>
      <c r="G21" s="216">
        <f>SUMIF('Unos prihoda i primitaka'!$L$3:$L$501,$B21,'Unos prihoda i primitaka'!H$3:H$501)</f>
        <v>0</v>
      </c>
      <c r="H21" s="216">
        <f>SUMIF('Unos prihoda i primitaka'!$L$3:$L$501,$B21,'Unos prihoda i primitaka'!I$3:I$501)</f>
        <v>0</v>
      </c>
      <c r="I21" s="199" t="str">
        <f>'OPĆI DIO'!$C$1</f>
        <v>1837 SVEUČILIŠTE U ZAGREBU - GRAĐEVINSKI FAKULTET</v>
      </c>
    </row>
    <row r="22" spans="1:9"/>
    <row r="23" spans="1:9"/>
    <row r="24" spans="1:9" ht="30">
      <c r="A24" s="309" t="s">
        <v>3580</v>
      </c>
      <c r="B24" s="310"/>
      <c r="C24" s="311"/>
      <c r="D24" s="168" t="s">
        <v>3628</v>
      </c>
      <c r="E24" s="168" t="s">
        <v>3629</v>
      </c>
      <c r="F24" s="169" t="s">
        <v>3632</v>
      </c>
      <c r="G24" s="169" t="s">
        <v>3633</v>
      </c>
      <c r="H24" s="169" t="s">
        <v>3634</v>
      </c>
    </row>
    <row r="25" spans="1:9">
      <c r="A25" s="305">
        <v>1</v>
      </c>
      <c r="B25" s="306"/>
      <c r="C25" s="307"/>
      <c r="D25" s="170">
        <v>2</v>
      </c>
      <c r="E25" s="170">
        <v>3</v>
      </c>
      <c r="F25" s="171">
        <v>4</v>
      </c>
      <c r="G25" s="171">
        <v>5</v>
      </c>
      <c r="H25" s="171">
        <v>6</v>
      </c>
    </row>
    <row r="26" spans="1:9" s="199" customFormat="1">
      <c r="A26" s="200"/>
      <c r="B26" s="200"/>
      <c r="C26" s="200" t="s">
        <v>249</v>
      </c>
      <c r="D26" s="215">
        <f>+D27+D35</f>
        <v>27123434</v>
      </c>
      <c r="E26" s="215">
        <f>+E27+E35</f>
        <v>18396741</v>
      </c>
      <c r="F26" s="215">
        <f>+F27+F35</f>
        <v>27475584</v>
      </c>
      <c r="G26" s="215">
        <f>+G27+G35</f>
        <v>11868679</v>
      </c>
      <c r="H26" s="215">
        <f>+H27+H35</f>
        <v>10057585</v>
      </c>
      <c r="I26" s="199" t="str">
        <f>'OPĆI DIO'!$C$1</f>
        <v>1837 SVEUČILIŠTE U ZAGREBU - GRAĐEVINSKI FAKULTET</v>
      </c>
    </row>
    <row r="27" spans="1:9">
      <c r="A27" s="172">
        <v>3</v>
      </c>
      <c r="B27" s="172"/>
      <c r="C27" s="172" t="s">
        <v>3583</v>
      </c>
      <c r="D27" s="192">
        <f>SUM(D28:D34)</f>
        <v>14428537</v>
      </c>
      <c r="E27" s="192">
        <f>SUM(E28:E34)</f>
        <v>11135183</v>
      </c>
      <c r="F27" s="192">
        <f>SUM(F28:F34)</f>
        <v>12971473</v>
      </c>
      <c r="G27" s="192">
        <f>SUM(G28:G34)</f>
        <v>11694660</v>
      </c>
      <c r="H27" s="192">
        <f>SUM(H28:H34)</f>
        <v>9922585</v>
      </c>
      <c r="I27" s="199" t="str">
        <f>'OPĆI DIO'!$C$1</f>
        <v>1837 SVEUČILIŠTE U ZAGREBU - GRAĐEVINSKI FAKULTET</v>
      </c>
    </row>
    <row r="28" spans="1:9">
      <c r="A28" s="172"/>
      <c r="B28" s="173">
        <v>31</v>
      </c>
      <c r="C28" s="173" t="s">
        <v>194</v>
      </c>
      <c r="D28" s="225">
        <v>8173418</v>
      </c>
      <c r="E28" s="225">
        <v>8016820</v>
      </c>
      <c r="F28" s="218">
        <f>SUMIF('Unos rashoda i izdataka'!$P$3:$P$503,$B28,'Unos rashoda i izdataka'!J$3:J$503)+SUMIF('Unos rashoda P4'!$S$3:$S$501,$B28,'Unos rashoda P4'!H$3:H$501)</f>
        <v>8882363</v>
      </c>
      <c r="G28" s="218">
        <f>SUMIF('Unos rashoda i izdataka'!$P$3:$P$503,$B28,'Unos rashoda i izdataka'!K$3:K$503)+SUMIF('Unos rashoda P4'!$S$3:$S$501,$B28,'Unos rashoda P4'!I$3:I$501)</f>
        <v>8269907</v>
      </c>
      <c r="H28" s="218">
        <f>SUMIF('Unos rashoda i izdataka'!$P$3:$P$503,$B28,'Unos rashoda i izdataka'!L$3:L$503)+SUMIF('Unos rashoda P4'!$S$3:$S$501,$B28,'Unos rashoda P4'!J$3:J$501)</f>
        <v>7771290</v>
      </c>
      <c r="I28" s="199" t="str">
        <f>'OPĆI DIO'!$C$1</f>
        <v>1837 SVEUČILIŠTE U ZAGREBU - GRAĐEVINSKI FAKULTET</v>
      </c>
    </row>
    <row r="29" spans="1:9">
      <c r="A29" s="175"/>
      <c r="B29" s="175">
        <v>32</v>
      </c>
      <c r="C29" s="181" t="s">
        <v>195</v>
      </c>
      <c r="D29" s="226">
        <v>4615508</v>
      </c>
      <c r="E29" s="226">
        <v>3107663</v>
      </c>
      <c r="F29" s="218">
        <f>SUMIF('Unos rashoda i izdataka'!$P$3:$P$503,$B29,'Unos rashoda i izdataka'!J$3:J$503)+SUMIF('Unos rashoda P4'!$S$3:$S$501,$B29,'Unos rashoda P4'!H$3:H$501)</f>
        <v>4081110</v>
      </c>
      <c r="G29" s="218">
        <f>SUMIF('Unos rashoda i izdataka'!$P$3:$P$503,$B29,'Unos rashoda i izdataka'!K$3:K$503)+SUMIF('Unos rashoda P4'!$S$3:$S$501,$B29,'Unos rashoda P4'!I$3:I$501)</f>
        <v>3418253</v>
      </c>
      <c r="H29" s="218">
        <f>SUMIF('Unos rashoda i izdataka'!$P$3:$P$503,$B29,'Unos rashoda i izdataka'!L$3:L$503)+SUMIF('Unos rashoda P4'!$S$3:$S$501,$B29,'Unos rashoda P4'!J$3:J$501)</f>
        <v>2146295</v>
      </c>
      <c r="I29" s="199" t="str">
        <f>'OPĆI DIO'!$C$1</f>
        <v>1837 SVEUČILIŠTE U ZAGREBU - GRAĐEVINSKI FAKULTET</v>
      </c>
    </row>
    <row r="30" spans="1:9">
      <c r="A30" s="175"/>
      <c r="B30" s="175">
        <v>34</v>
      </c>
      <c r="C30" s="181" t="s">
        <v>196</v>
      </c>
      <c r="D30" s="226">
        <v>17886</v>
      </c>
      <c r="E30" s="226">
        <v>10700</v>
      </c>
      <c r="F30" s="218">
        <f>SUMIF('Unos rashoda i izdataka'!$P$3:$P$503,$B30,'Unos rashoda i izdataka'!J$3:J$503)+SUMIF('Unos rashoda P4'!$S$3:$S$501,$B30,'Unos rashoda P4'!H$3:H$501)</f>
        <v>8000</v>
      </c>
      <c r="G30" s="218">
        <f>SUMIF('Unos rashoda i izdataka'!$P$3:$P$503,$B30,'Unos rashoda i izdataka'!K$3:K$503)+SUMIF('Unos rashoda P4'!$S$3:$S$501,$B30,'Unos rashoda P4'!I$3:I$501)</f>
        <v>6500</v>
      </c>
      <c r="H30" s="218">
        <f>SUMIF('Unos rashoda i izdataka'!$P$3:$P$503,$B30,'Unos rashoda i izdataka'!L$3:L$503)+SUMIF('Unos rashoda P4'!$S$3:$S$501,$B30,'Unos rashoda P4'!J$3:J$501)</f>
        <v>5000</v>
      </c>
      <c r="I30" s="199" t="str">
        <f>'OPĆI DIO'!$C$1</f>
        <v>1837 SVEUČILIŠTE U ZAGREBU - GRAĐEVINSKI FAKULTET</v>
      </c>
    </row>
    <row r="31" spans="1:9">
      <c r="A31" s="175"/>
      <c r="B31" s="175">
        <v>35</v>
      </c>
      <c r="C31" s="181" t="s">
        <v>242</v>
      </c>
      <c r="D31" s="226">
        <v>937770</v>
      </c>
      <c r="E31" s="226"/>
      <c r="F31" s="218">
        <f>SUMIF('Unos rashoda i izdataka'!$P$3:$P$503,$B31,'Unos rashoda i izdataka'!J$3:J$503)+SUMIF('Unos rashoda P4'!$S$3:$S$501,$B31,'Unos rashoda P4'!H$3:H$501)</f>
        <v>0</v>
      </c>
      <c r="G31" s="218">
        <f>SUMIF('Unos rashoda i izdataka'!$P$3:$P$503,$B31,'Unos rashoda i izdataka'!K$3:K$503)+SUMIF('Unos rashoda P4'!$S$3:$S$501,$B31,'Unos rashoda P4'!I$3:I$501)</f>
        <v>0</v>
      </c>
      <c r="H31" s="218">
        <f>SUMIF('Unos rashoda i izdataka'!$P$3:$P$503,$B31,'Unos rashoda i izdataka'!L$3:L$503)+SUMIF('Unos rashoda P4'!$S$3:$S$501,$B31,'Unos rashoda P4'!J$3:J$501)</f>
        <v>0</v>
      </c>
      <c r="I31" s="199" t="str">
        <f>'OPĆI DIO'!$C$1</f>
        <v>1837 SVEUČILIŠTE U ZAGREBU - GRAĐEVINSKI FAKULTET</v>
      </c>
    </row>
    <row r="32" spans="1:9" ht="30">
      <c r="A32" s="175"/>
      <c r="B32" s="175">
        <v>36</v>
      </c>
      <c r="C32" s="181" t="s">
        <v>197</v>
      </c>
      <c r="D32" s="226">
        <v>683298</v>
      </c>
      <c r="E32" s="226"/>
      <c r="F32" s="218">
        <f>SUMIF('Unos rashoda i izdataka'!$P$3:$P$503,$B32,'Unos rashoda i izdataka'!J$3:J$503)+SUMIF('Unos rashoda P4'!$S$3:$S$501,$B32,'Unos rashoda P4'!H$3:H$501)</f>
        <v>0</v>
      </c>
      <c r="G32" s="218">
        <f>SUMIF('Unos rashoda i izdataka'!$P$3:$P$503,$B32,'Unos rashoda i izdataka'!K$3:K$503)+SUMIF('Unos rashoda P4'!$S$3:$S$501,$B32,'Unos rashoda P4'!I$3:I$501)</f>
        <v>0</v>
      </c>
      <c r="H32" s="218">
        <f>SUMIF('Unos rashoda i izdataka'!$P$3:$P$503,$B32,'Unos rashoda i izdataka'!L$3:L$503)+SUMIF('Unos rashoda P4'!$S$3:$S$501,$B32,'Unos rashoda P4'!J$3:J$501)</f>
        <v>0</v>
      </c>
      <c r="I32" s="199" t="str">
        <f>'OPĆI DIO'!$C$1</f>
        <v>1837 SVEUČILIŠTE U ZAGREBU - GRAĐEVINSKI FAKULTET</v>
      </c>
    </row>
    <row r="33" spans="1:9" ht="30">
      <c r="A33" s="175"/>
      <c r="B33" s="175">
        <v>37</v>
      </c>
      <c r="C33" s="181" t="s">
        <v>243</v>
      </c>
      <c r="D33" s="226"/>
      <c r="E33" s="226"/>
      <c r="F33" s="218">
        <f>SUMIF('Unos rashoda i izdataka'!$P$3:$P$503,$B33,'Unos rashoda i izdataka'!J$3:J$503)+SUMIF('Unos rashoda P4'!$S$3:$S$501,$B33,'Unos rashoda P4'!H$3:H$501)</f>
        <v>0</v>
      </c>
      <c r="G33" s="218">
        <f>SUMIF('Unos rashoda i izdataka'!$P$3:$P$503,$B33,'Unos rashoda i izdataka'!K$3:K$503)+SUMIF('Unos rashoda P4'!$S$3:$S$501,$B33,'Unos rashoda P4'!I$3:I$501)</f>
        <v>0</v>
      </c>
      <c r="H33" s="218">
        <f>SUMIF('Unos rashoda i izdataka'!$P$3:$P$503,$B33,'Unos rashoda i izdataka'!L$3:L$503)+SUMIF('Unos rashoda P4'!$S$3:$S$501,$B33,'Unos rashoda P4'!J$3:J$501)</f>
        <v>0</v>
      </c>
      <c r="I33" s="199" t="str">
        <f>'OPĆI DIO'!$C$1</f>
        <v>1837 SVEUČILIŠTE U ZAGREBU - GRAĐEVINSKI FAKULTET</v>
      </c>
    </row>
    <row r="34" spans="1:9" ht="30">
      <c r="A34" s="175"/>
      <c r="B34" s="175">
        <v>38</v>
      </c>
      <c r="C34" s="263" t="s">
        <v>6539</v>
      </c>
      <c r="D34" s="226">
        <v>657</v>
      </c>
      <c r="E34" s="226"/>
      <c r="F34" s="218">
        <f>SUMIF('Unos rashoda i izdataka'!$P$3:$P$503,$B34,'Unos rashoda i izdataka'!J$3:J$503)+SUMIF('Unos rashoda P4'!$S$3:$S$501,$B34,'Unos rashoda P4'!H$3:H$501)</f>
        <v>0</v>
      </c>
      <c r="G34" s="218">
        <f>SUMIF('Unos rashoda i izdataka'!$P$3:$P$503,$B34,'Unos rashoda i izdataka'!K$3:K$503)+SUMIF('Unos rashoda P4'!$S$3:$S$501,$B34,'Unos rashoda P4'!I$3:I$501)</f>
        <v>0</v>
      </c>
      <c r="H34" s="218">
        <f>SUMIF('Unos rashoda i izdataka'!$P$3:$P$503,$B34,'Unos rashoda i izdataka'!L$3:L$503)+SUMIF('Unos rashoda P4'!$S$3:$S$501,$B34,'Unos rashoda P4'!J$3:J$501)</f>
        <v>0</v>
      </c>
      <c r="I34" s="199" t="str">
        <f>'OPĆI DIO'!$C$1</f>
        <v>1837 SVEUČILIŠTE U ZAGREBU - GRAĐEVINSKI FAKULTET</v>
      </c>
    </row>
    <row r="35" spans="1:9" ht="30">
      <c r="A35" s="178">
        <v>4</v>
      </c>
      <c r="B35" s="178"/>
      <c r="C35" s="179" t="s">
        <v>3584</v>
      </c>
      <c r="D35" s="192">
        <f>SUM(D36:D40)</f>
        <v>12694897</v>
      </c>
      <c r="E35" s="192">
        <f>SUM(E36:E40)</f>
        <v>7261558</v>
      </c>
      <c r="F35" s="192">
        <f>SUM(F36:F40)</f>
        <v>14504111</v>
      </c>
      <c r="G35" s="192">
        <f>SUM(G36:G40)</f>
        <v>174019</v>
      </c>
      <c r="H35" s="192">
        <f>SUM(H36:H40)</f>
        <v>135000</v>
      </c>
      <c r="I35" s="199" t="str">
        <f>'OPĆI DIO'!$C$1</f>
        <v>1837 SVEUČILIŠTE U ZAGREBU - GRAĐEVINSKI FAKULTET</v>
      </c>
    </row>
    <row r="36" spans="1:9" ht="30">
      <c r="A36" s="173"/>
      <c r="B36" s="173">
        <v>41</v>
      </c>
      <c r="C36" s="180" t="s">
        <v>244</v>
      </c>
      <c r="D36" s="225">
        <v>4142412</v>
      </c>
      <c r="E36" s="225"/>
      <c r="F36" s="218">
        <f>SUMIF('Unos rashoda i izdataka'!$P$3:$P$503,$B36,'Unos rashoda i izdataka'!J$3:J$503)+SUMIF('Unos rashoda P4'!$S$3:$S$501,$B36,'Unos rashoda P4'!H$3:H$501)</f>
        <v>0</v>
      </c>
      <c r="G36" s="218">
        <f>SUMIF('Unos rashoda i izdataka'!$P$3:$P$503,$B36,'Unos rashoda i izdataka'!K$3:K$503)+SUMIF('Unos rashoda P4'!$S$3:$S$501,$B36,'Unos rashoda P4'!I$3:I$501)</f>
        <v>0</v>
      </c>
      <c r="H36" s="218">
        <f>SUMIF('Unos rashoda i izdataka'!$P$3:$P$503,$B36,'Unos rashoda i izdataka'!L$3:L$503)+SUMIF('Unos rashoda P4'!$S$3:$S$501,$B36,'Unos rashoda P4'!J$3:J$501)</f>
        <v>0</v>
      </c>
      <c r="I36" s="199" t="str">
        <f>'OPĆI DIO'!$C$1</f>
        <v>1837 SVEUČILIŠTE U ZAGREBU - GRAĐEVINSKI FAKULTET</v>
      </c>
    </row>
    <row r="37" spans="1:9" ht="30">
      <c r="A37" s="173"/>
      <c r="B37" s="173">
        <v>42</v>
      </c>
      <c r="C37" s="180" t="s">
        <v>225</v>
      </c>
      <c r="D37" s="225">
        <v>564459</v>
      </c>
      <c r="E37" s="225">
        <v>310712</v>
      </c>
      <c r="F37" s="218">
        <f>SUMIF('Unos rashoda i izdataka'!$P$3:$P$503,$B37,'Unos rashoda i izdataka'!J$3:J$503)+SUMIF('Unos rashoda P4'!$S$3:$S$501,$B37,'Unos rashoda P4'!H$3:H$501)</f>
        <v>306497</v>
      </c>
      <c r="G37" s="218">
        <f>SUMIF('Unos rashoda i izdataka'!$P$3:$P$503,$B37,'Unos rashoda i izdataka'!K$3:K$503)+SUMIF('Unos rashoda P4'!$S$3:$S$501,$B37,'Unos rashoda P4'!I$3:I$501)</f>
        <v>174019</v>
      </c>
      <c r="H37" s="218">
        <f>SUMIF('Unos rashoda i izdataka'!$P$3:$P$503,$B37,'Unos rashoda i izdataka'!L$3:L$503)+SUMIF('Unos rashoda P4'!$S$3:$S$501,$B37,'Unos rashoda P4'!J$3:J$501)</f>
        <v>135000</v>
      </c>
      <c r="I37" s="199" t="str">
        <f>'OPĆI DIO'!$C$1</f>
        <v>1837 SVEUČILIŠTE U ZAGREBU - GRAĐEVINSKI FAKULTET</v>
      </c>
    </row>
    <row r="38" spans="1:9" ht="30">
      <c r="A38" s="173"/>
      <c r="B38" s="173">
        <v>43</v>
      </c>
      <c r="C38" s="180" t="s">
        <v>245</v>
      </c>
      <c r="D38" s="225"/>
      <c r="E38" s="225"/>
      <c r="F38" s="218">
        <f>SUMIF('Unos rashoda i izdataka'!$P$3:$P$503,$B38,'Unos rashoda i izdataka'!J$3:J$503)+SUMIF('Unos rashoda P4'!$S$3:$S$501,$B38,'Unos rashoda P4'!H$3:H$501)</f>
        <v>0</v>
      </c>
      <c r="G38" s="218">
        <f>SUMIF('Unos rashoda i izdataka'!$P$3:$P$503,$B38,'Unos rashoda i izdataka'!K$3:K$503)+SUMIF('Unos rashoda P4'!$S$3:$S$501,$B38,'Unos rashoda P4'!I$3:I$501)</f>
        <v>0</v>
      </c>
      <c r="H38" s="218">
        <f>SUMIF('Unos rashoda i izdataka'!$P$3:$P$503,$B38,'Unos rashoda i izdataka'!L$3:L$503)+SUMIF('Unos rashoda P4'!$S$3:$S$501,$B38,'Unos rashoda P4'!J$3:J$501)</f>
        <v>0</v>
      </c>
      <c r="I38" s="199" t="str">
        <f>'OPĆI DIO'!$C$1</f>
        <v>1837 SVEUČILIŠTE U ZAGREBU - GRAĐEVINSKI FAKULTET</v>
      </c>
    </row>
    <row r="39" spans="1:9" ht="30">
      <c r="A39" s="173"/>
      <c r="B39" s="173">
        <v>44</v>
      </c>
      <c r="C39" s="180" t="s">
        <v>246</v>
      </c>
      <c r="D39" s="225"/>
      <c r="E39" s="225"/>
      <c r="F39" s="218">
        <f>SUMIF('Unos rashoda i izdataka'!$P$3:$P$503,$B39,'Unos rashoda i izdataka'!J$3:J$503)+SUMIF('Unos rashoda P4'!$S$3:$S$501,$B39,'Unos rashoda P4'!H$3:H$501)</f>
        <v>0</v>
      </c>
      <c r="G39" s="218">
        <f>SUMIF('Unos rashoda i izdataka'!$P$3:$P$503,$B39,'Unos rashoda i izdataka'!K$3:K$503)+SUMIF('Unos rashoda P4'!$S$3:$S$501,$B39,'Unos rashoda P4'!I$3:I$501)</f>
        <v>0</v>
      </c>
      <c r="H39" s="218">
        <f>SUMIF('Unos rashoda i izdataka'!$P$3:$P$503,$B39,'Unos rashoda i izdataka'!L$3:L$503)+SUMIF('Unos rashoda P4'!$S$3:$S$501,$B39,'Unos rashoda P4'!J$3:J$501)</f>
        <v>0</v>
      </c>
      <c r="I39" s="199" t="str">
        <f>'OPĆI DIO'!$C$1</f>
        <v>1837 SVEUČILIŠTE U ZAGREBU - GRAĐEVINSKI FAKULTET</v>
      </c>
    </row>
    <row r="40" spans="1:9" ht="30">
      <c r="A40" s="173"/>
      <c r="B40" s="173">
        <v>45</v>
      </c>
      <c r="C40" s="180" t="s">
        <v>198</v>
      </c>
      <c r="D40" s="225">
        <v>7988026</v>
      </c>
      <c r="E40" s="225">
        <v>6950846</v>
      </c>
      <c r="F40" s="218">
        <f>SUMIF('Unos rashoda i izdataka'!$P$3:$P$503,$B40,'Unos rashoda i izdataka'!J$3:J$503)+SUMIF('Unos rashoda P4'!$S$3:$S$501,$B40,'Unos rashoda P4'!H$3:H$501)</f>
        <v>14197614</v>
      </c>
      <c r="G40" s="218">
        <f>SUMIF('Unos rashoda i izdataka'!$P$3:$P$503,$B40,'Unos rashoda i izdataka'!K$3:K$503)+SUMIF('Unos rashoda P4'!$S$3:$S$501,$B40,'Unos rashoda P4'!I$3:I$501)</f>
        <v>0</v>
      </c>
      <c r="H40" s="218">
        <f>SUMIF('Unos rashoda i izdataka'!$P$3:$P$503,$B40,'Unos rashoda i izdataka'!L$3:L$503)+SUMIF('Unos rashoda P4'!$S$3:$S$501,$B40,'Unos rashoda P4'!J$3:J$501)</f>
        <v>0</v>
      </c>
      <c r="I40" s="199" t="str">
        <f>'OPĆI DIO'!$C$1</f>
        <v>1837 SVEUČILIŠTE U ZAGREBU - GRAĐEVINSKI FAKULTET</v>
      </c>
    </row>
    <row r="41" spans="1:9"/>
    <row r="42" spans="1:9"/>
    <row r="43" spans="1:9"/>
  </sheetData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10" activePane="bottomRight" state="frozen"/>
      <selection pane="topRight" activeCell="B1" sqref="B1"/>
      <selection pane="bottomLeft" activeCell="A5" sqref="A5"/>
      <selection pane="bottomRight" activeCell="E13" sqref="E13"/>
    </sheetView>
  </sheetViews>
  <sheetFormatPr defaultColWidth="0" defaultRowHeight="15" zeroHeight="1"/>
  <cols>
    <col min="1" max="1" width="9.140625" style="176" customWidth="1"/>
    <col min="2" max="2" width="42" style="176" customWidth="1"/>
    <col min="3" max="7" width="15.7109375" style="176" customWidth="1"/>
    <col min="8" max="8" width="0" style="176" hidden="1" customWidth="1"/>
    <col min="9" max="16384" width="9.140625" style="176" hidden="1"/>
  </cols>
  <sheetData>
    <row r="1" spans="1:8" s="188" customFormat="1" ht="18.75">
      <c r="B1" s="308" t="s">
        <v>3585</v>
      </c>
      <c r="C1" s="308"/>
      <c r="D1" s="308"/>
      <c r="E1" s="308"/>
      <c r="F1" s="308"/>
      <c r="G1" s="308"/>
    </row>
    <row r="2" spans="1:8">
      <c r="B2" s="167"/>
      <c r="C2" s="167"/>
      <c r="D2" s="167"/>
      <c r="E2" s="167"/>
      <c r="F2" s="167"/>
      <c r="G2" s="167"/>
    </row>
    <row r="3" spans="1:8" ht="30">
      <c r="A3" s="235"/>
      <c r="B3" s="184" t="s">
        <v>3580</v>
      </c>
      <c r="C3" s="168" t="s">
        <v>3628</v>
      </c>
      <c r="D3" s="168" t="s">
        <v>3629</v>
      </c>
      <c r="E3" s="169" t="s">
        <v>3632</v>
      </c>
      <c r="F3" s="169" t="s">
        <v>3633</v>
      </c>
      <c r="G3" s="169" t="s">
        <v>3634</v>
      </c>
    </row>
    <row r="4" spans="1:8">
      <c r="A4" s="235"/>
      <c r="B4" s="185">
        <v>1</v>
      </c>
      <c r="C4" s="170">
        <v>2</v>
      </c>
      <c r="D4" s="170">
        <v>3</v>
      </c>
      <c r="E4" s="171">
        <v>4</v>
      </c>
      <c r="F4" s="171">
        <v>5</v>
      </c>
      <c r="G4" s="171">
        <v>6</v>
      </c>
    </row>
    <row r="5" spans="1:8" ht="19.5" customHeight="1">
      <c r="A5" s="235"/>
      <c r="B5" s="230" t="s">
        <v>2936</v>
      </c>
      <c r="C5" s="194">
        <f>+C6+C9+C11+C14+C23+C26+C28</f>
        <v>30589702</v>
      </c>
      <c r="D5" s="194">
        <f>+D6+D9+D11+D14+D23+D26</f>
        <v>18914737</v>
      </c>
      <c r="E5" s="194">
        <f>+E6+E9+E11+E14+E23+E26+E28</f>
        <v>27194776</v>
      </c>
      <c r="F5" s="194">
        <f>+F6+F9+F11+F14+F23+F26+F28</f>
        <v>11823294</v>
      </c>
      <c r="G5" s="194">
        <f>+G6+G9+G11+G14+G23+G26+G28</f>
        <v>10012200</v>
      </c>
      <c r="H5" s="199" t="str">
        <f>'OPĆI DIO'!$C$1</f>
        <v>1837 SVEUČILIŠTE U ZAGREBU - GRAĐEVINSKI FAKULTET</v>
      </c>
    </row>
    <row r="6" spans="1:8">
      <c r="A6" s="235">
        <v>1</v>
      </c>
      <c r="B6" s="231" t="s">
        <v>3586</v>
      </c>
      <c r="C6" s="195">
        <f>+C7+C8</f>
        <v>6258016</v>
      </c>
      <c r="D6" s="193">
        <f>+D7+D8</f>
        <v>13415074</v>
      </c>
      <c r="E6" s="193">
        <f>+E7+E8</f>
        <v>19947784</v>
      </c>
      <c r="F6" s="193">
        <f>+F7+F8</f>
        <v>7536328</v>
      </c>
      <c r="G6" s="193">
        <f>+G7+G8</f>
        <v>7568617</v>
      </c>
      <c r="H6" s="199" t="str">
        <f>'OPĆI DIO'!$C$1</f>
        <v>1837 SVEUČILIŠTE U ZAGREBU - GRAĐEVINSKI FAKULTET</v>
      </c>
    </row>
    <row r="7" spans="1:8">
      <c r="A7" s="235">
        <v>11</v>
      </c>
      <c r="B7" s="232" t="s">
        <v>3587</v>
      </c>
      <c r="C7" s="224">
        <v>6220164</v>
      </c>
      <c r="D7" s="224">
        <v>13415074</v>
      </c>
      <c r="E7" s="216">
        <f>SUMIF('Unos prihoda i primitaka'!$C$3:$C$501,$A7,'Unos prihoda i primitaka'!G$3:G$501)</f>
        <v>19947784</v>
      </c>
      <c r="F7" s="216">
        <f>SUMIF('Unos prihoda i primitaka'!$C$3:$C$501,$A7,'Unos prihoda i primitaka'!H$3:H$501)</f>
        <v>7536328</v>
      </c>
      <c r="G7" s="216">
        <f>SUMIF('Unos prihoda i primitaka'!$C$3:$C$501,$A7,'Unos prihoda i primitaka'!I$3:I$501)</f>
        <v>7568617</v>
      </c>
      <c r="H7" s="199" t="str">
        <f>'OPĆI DIO'!$C$1</f>
        <v>1837 SVEUČILIŠTE U ZAGREBU - GRAĐEVINSKI FAKULTET</v>
      </c>
    </row>
    <row r="8" spans="1:8">
      <c r="A8" s="235">
        <v>12</v>
      </c>
      <c r="B8" s="233" t="s">
        <v>3588</v>
      </c>
      <c r="C8" s="224">
        <v>37852</v>
      </c>
      <c r="D8" s="224"/>
      <c r="E8" s="216">
        <f>SUMIF('Unos prihoda i primitaka'!$C$3:$C$501,$A8,'Unos prihoda i primitaka'!G$3:G$501)</f>
        <v>0</v>
      </c>
      <c r="F8" s="216">
        <f>SUMIF('Unos prihoda i primitaka'!$C$3:$C$501,$A8,'Unos prihoda i primitaka'!H$3:H$501)</f>
        <v>0</v>
      </c>
      <c r="G8" s="216">
        <f>SUMIF('Unos prihoda i primitaka'!$C$3:$C$501,$A8,'Unos prihoda i primitaka'!I$3:I$501)</f>
        <v>0</v>
      </c>
      <c r="H8" s="199" t="str">
        <f>'OPĆI DIO'!$C$1</f>
        <v>1837 SVEUČILIŠTE U ZAGREBU - GRAĐEVINSKI FAKULTET</v>
      </c>
    </row>
    <row r="9" spans="1:8" s="222" customFormat="1">
      <c r="A9" s="259">
        <v>3</v>
      </c>
      <c r="B9" s="231" t="s">
        <v>3589</v>
      </c>
      <c r="C9" s="193">
        <f>+C10</f>
        <v>4552898</v>
      </c>
      <c r="D9" s="193">
        <f>+D10</f>
        <v>3900000</v>
      </c>
      <c r="E9" s="193">
        <f>+E10</f>
        <v>2852535</v>
      </c>
      <c r="F9" s="193">
        <f>+F10</f>
        <v>2273530</v>
      </c>
      <c r="G9" s="193">
        <f>+G10</f>
        <v>1857580</v>
      </c>
      <c r="H9" s="199" t="str">
        <f>'OPĆI DIO'!$C$1</f>
        <v>1837 SVEUČILIŠTE U ZAGREBU - GRAĐEVINSKI FAKULTET</v>
      </c>
    </row>
    <row r="10" spans="1:8">
      <c r="A10" s="235">
        <v>31</v>
      </c>
      <c r="B10" s="234" t="s">
        <v>3590</v>
      </c>
      <c r="C10" s="224">
        <v>4552898</v>
      </c>
      <c r="D10" s="224">
        <v>3900000</v>
      </c>
      <c r="E10" s="216">
        <f>SUMIF('Unos prihoda i primitaka'!$C$3:$C$501,$A10,'Unos prihoda i primitaka'!G$3:G$501)</f>
        <v>2852535</v>
      </c>
      <c r="F10" s="216">
        <f>SUMIF('Unos prihoda i primitaka'!$C$3:$C$501,$A10,'Unos prihoda i primitaka'!H$3:H$501)</f>
        <v>2273530</v>
      </c>
      <c r="G10" s="216">
        <f>SUMIF('Unos prihoda i primitaka'!$C$3:$C$501,$A10,'Unos prihoda i primitaka'!I$3:I$501)</f>
        <v>1857580</v>
      </c>
      <c r="H10" s="199" t="str">
        <f>'OPĆI DIO'!$C$1</f>
        <v>1837 SVEUČILIŠTE U ZAGREBU - GRAĐEVINSKI FAKULTET</v>
      </c>
    </row>
    <row r="11" spans="1:8" s="222" customFormat="1">
      <c r="A11" s="259">
        <v>4</v>
      </c>
      <c r="B11" s="231" t="s">
        <v>3591</v>
      </c>
      <c r="C11" s="193">
        <f>+C12+C13</f>
        <v>415056</v>
      </c>
      <c r="D11" s="193">
        <f>+D12+D13</f>
        <v>89800</v>
      </c>
      <c r="E11" s="193">
        <f>+E12+E13</f>
        <v>336875</v>
      </c>
      <c r="F11" s="193">
        <f>+F12+F13</f>
        <v>314400</v>
      </c>
      <c r="G11" s="193">
        <f>+G12+G13</f>
        <v>314400</v>
      </c>
      <c r="H11" s="199" t="str">
        <f>'OPĆI DIO'!$C$1</f>
        <v>1837 SVEUČILIŠTE U ZAGREBU - GRAĐEVINSKI FAKULTET</v>
      </c>
    </row>
    <row r="12" spans="1:8">
      <c r="A12" s="235">
        <v>41</v>
      </c>
      <c r="B12" s="234" t="s">
        <v>3592</v>
      </c>
      <c r="C12" s="224"/>
      <c r="D12" s="224"/>
      <c r="E12" s="216">
        <f>SUMIF('Unos prihoda i primitaka'!$C$3:$C$501,$A12,'Unos prihoda i primitaka'!G$3:G$501)</f>
        <v>0</v>
      </c>
      <c r="F12" s="216">
        <f>SUMIF('Unos prihoda i primitaka'!$C$3:$C$501,$A12,'Unos prihoda i primitaka'!H$3:H$501)</f>
        <v>0</v>
      </c>
      <c r="G12" s="216">
        <f>SUMIF('Unos prihoda i primitaka'!$C$3:$C$501,$A12,'Unos prihoda i primitaka'!I$3:I$501)</f>
        <v>0</v>
      </c>
      <c r="H12" s="199" t="str">
        <f>'OPĆI DIO'!$C$1</f>
        <v>1837 SVEUČILIŠTE U ZAGREBU - GRAĐEVINSKI FAKULTET</v>
      </c>
    </row>
    <row r="13" spans="1:8">
      <c r="A13" s="235">
        <v>43</v>
      </c>
      <c r="B13" s="234" t="s">
        <v>3593</v>
      </c>
      <c r="C13" s="224">
        <v>415056</v>
      </c>
      <c r="D13" s="224">
        <v>89800</v>
      </c>
      <c r="E13" s="216">
        <f>SUMIF('Unos prihoda i primitaka'!$C$3:$C$501,$A13,'Unos prihoda i primitaka'!G$3:G$501)-'B.2 RAČUN FINANC IF'!E7</f>
        <v>336875</v>
      </c>
      <c r="F13" s="216">
        <f>SUMIF('Unos prihoda i primitaka'!$C$3:$C$501,$A13,'Unos prihoda i primitaka'!H$3:H$501)-'B.2 RAČUN FINANC IF'!F7</f>
        <v>314400</v>
      </c>
      <c r="G13" s="216">
        <f>SUMIF('Unos prihoda i primitaka'!$C$3:$C$501,$A13,'Unos prihoda i primitaka'!I$3:I$501)-'B.2 RAČUN FINANC IF'!G7</f>
        <v>314400</v>
      </c>
      <c r="H13" s="199" t="str">
        <f>'OPĆI DIO'!$C$1</f>
        <v>1837 SVEUČILIŠTE U ZAGREBU - GRAĐEVINSKI FAKULTET</v>
      </c>
    </row>
    <row r="14" spans="1:8" s="222" customFormat="1">
      <c r="A14" s="259">
        <v>5</v>
      </c>
      <c r="B14" s="231" t="s">
        <v>3594</v>
      </c>
      <c r="C14" s="193">
        <f>SUM(C15:C22)</f>
        <v>4415211</v>
      </c>
      <c r="D14" s="193">
        <f>SUM(D15:D22)</f>
        <v>1474863</v>
      </c>
      <c r="E14" s="193">
        <f>SUM(E15:E22)</f>
        <v>2392137</v>
      </c>
      <c r="F14" s="193">
        <f>SUM(F15:F22)</f>
        <v>1699036</v>
      </c>
      <c r="G14" s="193">
        <f>SUM(G15:G22)</f>
        <v>271603</v>
      </c>
      <c r="H14" s="199" t="str">
        <f>'OPĆI DIO'!$C$1</f>
        <v>1837 SVEUČILIŠTE U ZAGREBU - GRAĐEVINSKI FAKULTET</v>
      </c>
    </row>
    <row r="15" spans="1:8">
      <c r="A15" s="235">
        <v>51</v>
      </c>
      <c r="B15" s="234" t="s">
        <v>3595</v>
      </c>
      <c r="C15" s="224">
        <v>1548299</v>
      </c>
      <c r="D15" s="224">
        <v>750000</v>
      </c>
      <c r="E15" s="216">
        <f>SUMIF('Unos prihoda i primitaka'!$C$3:$C$501,$A15,'Unos prihoda i primitaka'!G$3:G$501)</f>
        <v>798701</v>
      </c>
      <c r="F15" s="216">
        <f>SUMIF('Unos prihoda i primitaka'!$C$3:$C$501,$A15,'Unos prihoda i primitaka'!H$3:H$501)</f>
        <v>561424</v>
      </c>
      <c r="G15" s="216">
        <f>SUMIF('Unos prihoda i primitaka'!$C$3:$C$501,$A15,'Unos prihoda i primitaka'!I$3:I$501)</f>
        <v>176110</v>
      </c>
      <c r="H15" s="199" t="str">
        <f>'OPĆI DIO'!$C$1</f>
        <v>1837 SVEUČILIŠTE U ZAGREBU - GRAĐEVINSKI FAKULTET</v>
      </c>
    </row>
    <row r="16" spans="1:8">
      <c r="A16" s="235">
        <v>52</v>
      </c>
      <c r="B16" s="234" t="s">
        <v>3596</v>
      </c>
      <c r="C16" s="224">
        <v>782274</v>
      </c>
      <c r="D16" s="224">
        <v>455578</v>
      </c>
      <c r="E16" s="216">
        <f>SUMIF('Unos prihoda i primitaka'!$C$3:$C$501,$A16,'Unos prihoda i primitaka'!G$3:G$501)</f>
        <v>626911</v>
      </c>
      <c r="F16" s="216">
        <f>SUMIF('Unos prihoda i primitaka'!$C$3:$C$501,$A16,'Unos prihoda i primitaka'!H$3:H$501)</f>
        <v>284077</v>
      </c>
      <c r="G16" s="216">
        <f>SUMIF('Unos prihoda i primitaka'!$C$3:$C$501,$A16,'Unos prihoda i primitaka'!I$3:I$501)</f>
        <v>95493</v>
      </c>
      <c r="H16" s="199" t="str">
        <f>'OPĆI DIO'!$C$1</f>
        <v>1837 SVEUČILIŠTE U ZAGREBU - GRAĐEVINSKI FAKULTET</v>
      </c>
    </row>
    <row r="17" spans="1:8">
      <c r="A17" s="235">
        <v>552</v>
      </c>
      <c r="B17" s="234" t="s">
        <v>3597</v>
      </c>
      <c r="C17" s="224"/>
      <c r="D17" s="224"/>
      <c r="E17" s="216">
        <f>SUMIF('Unos prihoda i primitaka'!$C$3:$C$501,$A17,'Unos prihoda i primitaka'!G$3:G$501)</f>
        <v>0</v>
      </c>
      <c r="F17" s="216">
        <f>SUMIF('Unos prihoda i primitaka'!$C$3:$C$501,$A17,'Unos prihoda i primitaka'!H$3:H$501)</f>
        <v>0</v>
      </c>
      <c r="G17" s="216">
        <f>SUMIF('Unos prihoda i primitaka'!$C$3:$C$501,$A17,'Unos prihoda i primitaka'!I$3:I$501)</f>
        <v>0</v>
      </c>
      <c r="H17" s="199" t="str">
        <f>'OPĆI DIO'!$C$1</f>
        <v>1837 SVEUČILIŠTE U ZAGREBU - GRAĐEVINSKI FAKULTET</v>
      </c>
    </row>
    <row r="18" spans="1:8">
      <c r="A18" s="235">
        <v>559</v>
      </c>
      <c r="B18" s="234" t="s">
        <v>3598</v>
      </c>
      <c r="C18" s="224"/>
      <c r="D18" s="224"/>
      <c r="E18" s="216">
        <f>SUMIF('Unos prihoda i primitaka'!$C$3:$C$501,$A18,'Unos prihoda i primitaka'!G$3:G$501)</f>
        <v>0</v>
      </c>
      <c r="F18" s="216">
        <f>SUMIF('Unos prihoda i primitaka'!$C$3:$C$501,$A18,'Unos prihoda i primitaka'!H$3:H$501)</f>
        <v>0</v>
      </c>
      <c r="G18" s="216">
        <f>SUMIF('Unos prihoda i primitaka'!$C$3:$C$501,$A18,'Unos prihoda i primitaka'!I$3:I$501)</f>
        <v>0</v>
      </c>
      <c r="H18" s="199" t="str">
        <f>'OPĆI DIO'!$C$1</f>
        <v>1837 SVEUČILIŠTE U ZAGREBU - GRAĐEVINSKI FAKULTET</v>
      </c>
    </row>
    <row r="19" spans="1:8">
      <c r="A19" s="235">
        <v>561</v>
      </c>
      <c r="B19" s="234" t="s">
        <v>3599</v>
      </c>
      <c r="C19" s="224">
        <v>80648</v>
      </c>
      <c r="D19" s="224"/>
      <c r="E19" s="216">
        <f>SUMIF('Unos prihoda i primitaka'!$C$3:$C$501,$A19,'Unos prihoda i primitaka'!G$3:G$501)</f>
        <v>0</v>
      </c>
      <c r="F19" s="216">
        <f>SUMIF('Unos prihoda i primitaka'!$C$3:$C$501,$A19,'Unos prihoda i primitaka'!H$3:H$501)</f>
        <v>0</v>
      </c>
      <c r="G19" s="216">
        <f>SUMIF('Unos prihoda i primitaka'!$C$3:$C$501,$A19,'Unos prihoda i primitaka'!I$3:I$501)</f>
        <v>0</v>
      </c>
      <c r="H19" s="199" t="str">
        <f>'OPĆI DIO'!$C$1</f>
        <v>1837 SVEUČILIŠTE U ZAGREBU - GRAĐEVINSKI FAKULTET</v>
      </c>
    </row>
    <row r="20" spans="1:8" ht="18" customHeight="1">
      <c r="A20" s="235">
        <v>563</v>
      </c>
      <c r="B20" s="234" t="s">
        <v>3600</v>
      </c>
      <c r="C20" s="224">
        <v>790263</v>
      </c>
      <c r="D20" s="224">
        <v>269285</v>
      </c>
      <c r="E20" s="216">
        <f>SUMIF('Unos prihoda i primitaka'!$C$3:$C$501,$A20,'Unos prihoda i primitaka'!G$3:G$501)</f>
        <v>0</v>
      </c>
      <c r="F20" s="216">
        <f>SUMIF('Unos prihoda i primitaka'!$C$3:$C$501,$A20,'Unos prihoda i primitaka'!H$3:H$501)</f>
        <v>0</v>
      </c>
      <c r="G20" s="216">
        <f>SUMIF('Unos prihoda i primitaka'!$C$3:$C$501,$A20,'Unos prihoda i primitaka'!I$3:I$501)</f>
        <v>0</v>
      </c>
      <c r="H20" s="199" t="str">
        <f>'OPĆI DIO'!$C$1</f>
        <v>1837 SVEUČILIŠTE U ZAGREBU - GRAĐEVINSKI FAKULTET</v>
      </c>
    </row>
    <row r="21" spans="1:8" ht="30">
      <c r="A21" s="235">
        <v>573</v>
      </c>
      <c r="B21" s="234" t="s">
        <v>974</v>
      </c>
      <c r="C21" s="224"/>
      <c r="D21" s="224"/>
      <c r="E21" s="216">
        <f>SUMIF('Unos prihoda i primitaka'!$C$3:$C$501,$A21,'Unos prihoda i primitaka'!G$3:G$501)</f>
        <v>0</v>
      </c>
      <c r="F21" s="216">
        <f>SUMIF('Unos prihoda i primitaka'!$C$3:$C$501,$A21,'Unos prihoda i primitaka'!H$3:H$501)</f>
        <v>0</v>
      </c>
      <c r="G21" s="216">
        <f>SUMIF('Unos prihoda i primitaka'!$C$3:$C$501,$A21,'Unos prihoda i primitaka'!I$3:I$501)</f>
        <v>0</v>
      </c>
      <c r="H21" s="199" t="str">
        <f>'OPĆI DIO'!$C$1</f>
        <v>1837 SVEUČILIŠTE U ZAGREBU - GRAĐEVINSKI FAKULTET</v>
      </c>
    </row>
    <row r="22" spans="1:8">
      <c r="A22" s="235">
        <v>581</v>
      </c>
      <c r="B22" s="234" t="s">
        <v>3601</v>
      </c>
      <c r="C22" s="224">
        <v>1213727</v>
      </c>
      <c r="D22" s="224"/>
      <c r="E22" s="216">
        <f>SUMIF('Unos prihoda i primitaka'!$C$3:$C$501,$A22,'Unos prihoda i primitaka'!G$3:G$501)</f>
        <v>966525</v>
      </c>
      <c r="F22" s="216">
        <f>SUMIF('Unos prihoda i primitaka'!$C$3:$C$501,$A22,'Unos prihoda i primitaka'!H$3:H$501)</f>
        <v>853535</v>
      </c>
      <c r="G22" s="216">
        <f>SUMIF('Unos prihoda i primitaka'!$C$3:$C$501,$A22,'Unos prihoda i primitaka'!I$3:I$501)</f>
        <v>0</v>
      </c>
      <c r="H22" s="199" t="str">
        <f>'OPĆI DIO'!$C$1</f>
        <v>1837 SVEUČILIŠTE U ZAGREBU - GRAĐEVINSKI FAKULTET</v>
      </c>
    </row>
    <row r="23" spans="1:8" s="222" customFormat="1">
      <c r="A23" s="259">
        <v>6</v>
      </c>
      <c r="B23" s="231" t="s">
        <v>3602</v>
      </c>
      <c r="C23" s="193">
        <f>SUM(C24:C25)</f>
        <v>377309</v>
      </c>
      <c r="D23" s="193">
        <f>SUM(D24:D25)</f>
        <v>34500</v>
      </c>
      <c r="E23" s="193">
        <f>SUM(E24:E25)</f>
        <v>0</v>
      </c>
      <c r="F23" s="193">
        <f>SUM(F24:F25)</f>
        <v>0</v>
      </c>
      <c r="G23" s="193">
        <f>SUM(G24:G25)</f>
        <v>0</v>
      </c>
      <c r="H23" s="199" t="str">
        <f>'OPĆI DIO'!$C$1</f>
        <v>1837 SVEUČILIŠTE U ZAGREBU - GRAĐEVINSKI FAKULTET</v>
      </c>
    </row>
    <row r="24" spans="1:8">
      <c r="A24" s="235">
        <v>61</v>
      </c>
      <c r="B24" s="234" t="s">
        <v>3603</v>
      </c>
      <c r="C24" s="224">
        <v>377309</v>
      </c>
      <c r="D24" s="224">
        <v>34500</v>
      </c>
      <c r="E24" s="216">
        <f>SUMIF('Unos prihoda i primitaka'!$C$3:$C$501,$A24,'Unos prihoda i primitaka'!G$3:G$501)</f>
        <v>0</v>
      </c>
      <c r="F24" s="216">
        <f>SUMIF('Unos prihoda i primitaka'!$C$3:$C$501,$A24,'Unos prihoda i primitaka'!H$3:H$501)</f>
        <v>0</v>
      </c>
      <c r="G24" s="216">
        <f>SUMIF('Unos prihoda i primitaka'!$C$3:$C$501,$A24,'Unos prihoda i primitaka'!I$3:I$501)</f>
        <v>0</v>
      </c>
      <c r="H24" s="199" t="str">
        <f>'OPĆI DIO'!$C$1</f>
        <v>1837 SVEUČILIŠTE U ZAGREBU - GRAĐEVINSKI FAKULTET</v>
      </c>
    </row>
    <row r="25" spans="1:8">
      <c r="A25" s="235">
        <v>63</v>
      </c>
      <c r="B25" s="234" t="s">
        <v>3604</v>
      </c>
      <c r="C25" s="224"/>
      <c r="D25" s="224"/>
      <c r="E25" s="216">
        <f>SUMIF('Unos prihoda i primitaka'!$C$3:$C$501,$A25,'Unos prihoda i primitaka'!G$3:G$501)</f>
        <v>0</v>
      </c>
      <c r="F25" s="216">
        <f>SUMIF('Unos prihoda i primitaka'!$C$3:$C$501,$A25,'Unos prihoda i primitaka'!H$3:H$501)</f>
        <v>0</v>
      </c>
      <c r="G25" s="216">
        <f>SUMIF('Unos prihoda i primitaka'!$C$3:$C$501,$A25,'Unos prihoda i primitaka'!I$3:I$501)</f>
        <v>0</v>
      </c>
      <c r="H25" s="199" t="str">
        <f>'OPĆI DIO'!$C$1</f>
        <v>1837 SVEUČILIŠTE U ZAGREBU - GRAĐEVINSKI FAKULTET</v>
      </c>
    </row>
    <row r="26" spans="1:8" s="222" customFormat="1" ht="33.75" customHeight="1">
      <c r="A26" s="259">
        <v>7</v>
      </c>
      <c r="B26" s="231" t="s">
        <v>3605</v>
      </c>
      <c r="C26" s="193">
        <f>+C27</f>
        <v>998</v>
      </c>
      <c r="D26" s="193">
        <f>+D27</f>
        <v>500</v>
      </c>
      <c r="E26" s="193">
        <f>+E27</f>
        <v>0</v>
      </c>
      <c r="F26" s="193">
        <f>+F27</f>
        <v>0</v>
      </c>
      <c r="G26" s="193">
        <f>+G27</f>
        <v>0</v>
      </c>
      <c r="H26" s="199" t="str">
        <f>'OPĆI DIO'!$C$1</f>
        <v>1837 SVEUČILIŠTE U ZAGREBU - GRAĐEVINSKI FAKULTET</v>
      </c>
    </row>
    <row r="27" spans="1:8" ht="30">
      <c r="A27" s="235">
        <v>71</v>
      </c>
      <c r="B27" s="234" t="s">
        <v>3606</v>
      </c>
      <c r="C27" s="224">
        <v>998</v>
      </c>
      <c r="D27" s="224">
        <v>500</v>
      </c>
      <c r="E27" s="216">
        <f>SUMIF('Unos prihoda i primitaka'!$C$3:$C$501,$A27,'Unos prihoda i primitaka'!G$3:G$501)</f>
        <v>0</v>
      </c>
      <c r="F27" s="216">
        <f>SUMIF('Unos prihoda i primitaka'!$C$3:$C$501,$A27,'Unos prihoda i primitaka'!H$3:H$501)</f>
        <v>0</v>
      </c>
      <c r="G27" s="216">
        <f>SUMIF('Unos prihoda i primitaka'!$C$3:$C$501,$A27,'Unos prihoda i primitaka'!I$3:I$501)</f>
        <v>0</v>
      </c>
      <c r="H27" s="199" t="str">
        <f>'OPĆI DIO'!$C$1</f>
        <v>1837 SVEUČILIŠTE U ZAGREBU - GRAĐEVINSKI FAKULTET</v>
      </c>
    </row>
    <row r="28" spans="1:8" s="222" customFormat="1">
      <c r="A28" s="259">
        <v>8</v>
      </c>
      <c r="B28" s="231" t="s">
        <v>3609</v>
      </c>
      <c r="C28" s="193">
        <f>+C29</f>
        <v>14570214</v>
      </c>
      <c r="D28" s="193">
        <f>+D29</f>
        <v>0</v>
      </c>
      <c r="E28" s="193">
        <f>+E29</f>
        <v>1665445</v>
      </c>
      <c r="F28" s="193">
        <f>+F29</f>
        <v>0</v>
      </c>
      <c r="G28" s="193">
        <f>+G29</f>
        <v>0</v>
      </c>
      <c r="H28" s="199"/>
    </row>
    <row r="29" spans="1:8">
      <c r="A29" s="235">
        <v>815</v>
      </c>
      <c r="B29" s="234" t="s">
        <v>4463</v>
      </c>
      <c r="C29" s="224">
        <v>14570214</v>
      </c>
      <c r="D29" s="224"/>
      <c r="E29" s="216">
        <f>SUMIF('Unos prihoda i primitaka'!$C$3:$C$501,$A29,'Unos prihoda i primitaka'!G$3:G$501)</f>
        <v>1665445</v>
      </c>
      <c r="F29" s="216">
        <f>SUMIF('Unos prihoda i primitaka'!$C$3:$C$501,$A29,'Unos prihoda i primitaka'!H$3:H$501)</f>
        <v>0</v>
      </c>
      <c r="G29" s="216">
        <f>SUMIF('Unos prihoda i primitaka'!$C$3:$C$501,$A29,'Unos prihoda i primitaka'!I$3:I$501)</f>
        <v>0</v>
      </c>
      <c r="H29" s="199"/>
    </row>
    <row r="30" spans="1:8">
      <c r="A30" s="235"/>
      <c r="B30" s="234"/>
      <c r="C30" s="224"/>
      <c r="D30" s="224"/>
      <c r="E30" s="216"/>
      <c r="F30" s="216"/>
      <c r="G30" s="216"/>
      <c r="H30" s="199"/>
    </row>
    <row r="31" spans="1:8" ht="24" customHeight="1">
      <c r="A31" s="235">
        <v>0</v>
      </c>
      <c r="B31" s="230" t="s">
        <v>249</v>
      </c>
      <c r="C31" s="194">
        <f>+C32+C35+C37+C40+C49+C52+C54</f>
        <v>27123437</v>
      </c>
      <c r="D31" s="194">
        <f>+D32+D35+D37+D40+D49+D52</f>
        <v>18396741</v>
      </c>
      <c r="E31" s="194">
        <f>+E32+E35+E37+E40+E49+E52+E54</f>
        <v>27475584</v>
      </c>
      <c r="F31" s="194">
        <f>+F32+F35+F37+F40+F49+F52+F54</f>
        <v>11868679</v>
      </c>
      <c r="G31" s="194">
        <f>+G32+G35+G37+G40+G49+G52+G54</f>
        <v>10057585</v>
      </c>
      <c r="H31" s="199" t="str">
        <f>'OPĆI DIO'!$C$1</f>
        <v>1837 SVEUČILIŠTE U ZAGREBU - GRAĐEVINSKI FAKULTET</v>
      </c>
    </row>
    <row r="32" spans="1:8" s="222" customFormat="1">
      <c r="A32" s="259">
        <v>1</v>
      </c>
      <c r="B32" s="231" t="s">
        <v>3586</v>
      </c>
      <c r="C32" s="193">
        <f>+C33+C34</f>
        <v>6249465</v>
      </c>
      <c r="D32" s="193">
        <f>+D33+D34</f>
        <v>13367553</v>
      </c>
      <c r="E32" s="193">
        <f>+E33+E34</f>
        <v>19996799</v>
      </c>
      <c r="F32" s="193">
        <f>+F33+F34</f>
        <v>7585343</v>
      </c>
      <c r="G32" s="193">
        <f>+G33+G34</f>
        <v>7617632</v>
      </c>
      <c r="H32" s="199" t="str">
        <f>'OPĆI DIO'!$C$1</f>
        <v>1837 SVEUČILIŠTE U ZAGREBU - GRAĐEVINSKI FAKULTET</v>
      </c>
    </row>
    <row r="33" spans="1:8">
      <c r="A33" s="235">
        <v>11</v>
      </c>
      <c r="B33" s="232" t="s">
        <v>3587</v>
      </c>
      <c r="C33" s="224">
        <v>6249465</v>
      </c>
      <c r="D33" s="224">
        <v>13367553</v>
      </c>
      <c r="E33" s="218">
        <f>SUMIF('Unos rashoda i izdataka'!$Q$3:$Q$503,$A33,'Unos rashoda i izdataka'!J$3:J$503)+SUMIF('Unos rashoda P4'!$A$3:$A$501,$A33,'Unos rashoda P4'!H$3:H$501)</f>
        <v>19996799</v>
      </c>
      <c r="F33" s="218">
        <f>SUMIF('Unos rashoda i izdataka'!$Q$3:$Q$503,$A33,'Unos rashoda i izdataka'!K$3:K$503)+SUMIF('Unos rashoda P4'!$A$3:$A$501,$A33,'Unos rashoda P4'!I$3:I$501)</f>
        <v>7585343</v>
      </c>
      <c r="G33" s="218">
        <f>SUMIF('Unos rashoda i izdataka'!$Q$3:$Q$503,$A33,'Unos rashoda i izdataka'!L$3:L$503)+SUMIF('Unos rashoda P4'!$A$3:$A$501,$A33,'Unos rashoda P4'!J$3:J$501)</f>
        <v>7617632</v>
      </c>
      <c r="H33" s="199" t="str">
        <f>'OPĆI DIO'!$C$1</f>
        <v>1837 SVEUČILIŠTE U ZAGREBU - GRAĐEVINSKI FAKULTET</v>
      </c>
    </row>
    <row r="34" spans="1:8">
      <c r="A34" s="235">
        <v>12</v>
      </c>
      <c r="B34" s="233" t="s">
        <v>3588</v>
      </c>
      <c r="C34" s="224"/>
      <c r="D34" s="224"/>
      <c r="E34" s="218">
        <f>SUMIF('Unos rashoda i izdataka'!$Q$3:$Q$503,$A34,'Unos rashoda i izdataka'!J$3:J$503)+SUMIF('Unos rashoda P4'!$A$3:$A$501,$A34,'Unos rashoda P4'!H$3:H$501)</f>
        <v>0</v>
      </c>
      <c r="F34" s="218">
        <f>SUMIF('Unos rashoda i izdataka'!$Q$3:$Q$503,$A34,'Unos rashoda i izdataka'!K$3:K$503)+SUMIF('Unos rashoda P4'!$A$3:$A$501,$A34,'Unos rashoda P4'!I$3:I$501)</f>
        <v>0</v>
      </c>
      <c r="G34" s="218">
        <f>SUMIF('Unos rashoda i izdataka'!$Q$3:$Q$503,$A34,'Unos rashoda i izdataka'!L$3:L$503)+SUMIF('Unos rashoda P4'!$A$3:$A$501,$A34,'Unos rashoda P4'!J$3:J$501)</f>
        <v>0</v>
      </c>
      <c r="H34" s="199" t="str">
        <f>'OPĆI DIO'!$C$1</f>
        <v>1837 SVEUČILIŠTE U ZAGREBU - GRAĐEVINSKI FAKULTET</v>
      </c>
    </row>
    <row r="35" spans="1:8" s="222" customFormat="1">
      <c r="A35" s="259">
        <v>3</v>
      </c>
      <c r="B35" s="231" t="s">
        <v>3589</v>
      </c>
      <c r="C35" s="193">
        <f>+C36</f>
        <v>4548247</v>
      </c>
      <c r="D35" s="193">
        <f>+D36</f>
        <v>3707200</v>
      </c>
      <c r="E35" s="193">
        <f>+E36</f>
        <v>2848904</v>
      </c>
      <c r="F35" s="193">
        <f>+F36</f>
        <v>2269900</v>
      </c>
      <c r="G35" s="193">
        <f>+G36</f>
        <v>1853950</v>
      </c>
      <c r="H35" s="199" t="str">
        <f>'OPĆI DIO'!$C$1</f>
        <v>1837 SVEUČILIŠTE U ZAGREBU - GRAĐEVINSKI FAKULTET</v>
      </c>
    </row>
    <row r="36" spans="1:8">
      <c r="A36" s="235">
        <v>31</v>
      </c>
      <c r="B36" s="234" t="s">
        <v>3590</v>
      </c>
      <c r="C36" s="224">
        <v>4548247</v>
      </c>
      <c r="D36" s="224">
        <v>3707200</v>
      </c>
      <c r="E36" s="218">
        <f>SUMIF('Unos rashoda i izdataka'!$Q$3:$Q$503,$A36,'Unos rashoda i izdataka'!J$3:J$503)+SUMIF('Unos rashoda P4'!$A$3:$A$501,$A36,'Unos rashoda P4'!H$3:H$501)-'B.2 RAČUN FINANC IF'!E13</f>
        <v>2848904</v>
      </c>
      <c r="F36" s="218">
        <f>SUMIF('Unos rashoda i izdataka'!$Q$3:$Q$503,$A36,'Unos rashoda i izdataka'!K$3:K$503)+SUMIF('Unos rashoda P4'!$A$3:$A$501,$A36,'Unos rashoda P4'!I$3:I$501)-'B.2 RAČUN FINANC IF'!F13</f>
        <v>2269900</v>
      </c>
      <c r="G36" s="218">
        <f>SUMIF('Unos rashoda i izdataka'!$Q$3:$Q$503,$A36,'Unos rashoda i izdataka'!L$3:L$503)+SUMIF('Unos rashoda P4'!$A$3:$A$501,$A36,'Unos rashoda P4'!J$3:J$501)-'B.2 RAČUN FINANC IF'!G13</f>
        <v>1853950</v>
      </c>
      <c r="H36" s="199" t="str">
        <f>'OPĆI DIO'!$C$1</f>
        <v>1837 SVEUČILIŠTE U ZAGREBU - GRAĐEVINSKI FAKULTET</v>
      </c>
    </row>
    <row r="37" spans="1:8" s="222" customFormat="1">
      <c r="A37" s="259">
        <v>4</v>
      </c>
      <c r="B37" s="231" t="s">
        <v>3591</v>
      </c>
      <c r="C37" s="193">
        <f>+C38+C39</f>
        <v>180289</v>
      </c>
      <c r="D37" s="193">
        <f>+D38+D39</f>
        <v>89800</v>
      </c>
      <c r="E37" s="193">
        <f>+E38+E39</f>
        <v>336875</v>
      </c>
      <c r="F37" s="193">
        <f>+F38+F39</f>
        <v>314400</v>
      </c>
      <c r="G37" s="193">
        <f>+G38+G39</f>
        <v>314400</v>
      </c>
      <c r="H37" s="199" t="str">
        <f>'OPĆI DIO'!$C$1</f>
        <v>1837 SVEUČILIŠTE U ZAGREBU - GRAĐEVINSKI FAKULTET</v>
      </c>
    </row>
    <row r="38" spans="1:8">
      <c r="A38" s="235">
        <v>41</v>
      </c>
      <c r="B38" s="234" t="s">
        <v>3592</v>
      </c>
      <c r="C38" s="224"/>
      <c r="D38" s="224"/>
      <c r="E38" s="218">
        <f>SUMIF('Unos rashoda i izdataka'!$Q$3:$Q$503,$A38,'Unos rashoda i izdataka'!J$3:J$503)+SUMIF('Unos rashoda P4'!$A$3:$A$501,$A38,'Unos rashoda P4'!H$3:H$501)</f>
        <v>0</v>
      </c>
      <c r="F38" s="218">
        <f>SUMIF('Unos rashoda i izdataka'!$Q$3:$Q$503,$A38,'Unos rashoda i izdataka'!K$3:K$503)+SUMIF('Unos rashoda P4'!$A$3:$A$501,$A38,'Unos rashoda P4'!I$3:I$501)</f>
        <v>0</v>
      </c>
      <c r="G38" s="218">
        <f>SUMIF('Unos rashoda i izdataka'!$Q$3:$Q$503,$A38,'Unos rashoda i izdataka'!L$3:L$503)+SUMIF('Unos rashoda P4'!$A$3:$A$501,$A38,'Unos rashoda P4'!J$3:J$501)</f>
        <v>0</v>
      </c>
      <c r="H38" s="199" t="str">
        <f>'OPĆI DIO'!$C$1</f>
        <v>1837 SVEUČILIŠTE U ZAGREBU - GRAĐEVINSKI FAKULTET</v>
      </c>
    </row>
    <row r="39" spans="1:8">
      <c r="A39" s="235">
        <v>43</v>
      </c>
      <c r="B39" s="234" t="s">
        <v>3593</v>
      </c>
      <c r="C39" s="224">
        <v>180289</v>
      </c>
      <c r="D39" s="224">
        <v>89800</v>
      </c>
      <c r="E39" s="218">
        <f>SUMIF('Unos rashoda i izdataka'!$Q$3:$Q$503,$A39,'Unos rashoda i izdataka'!J$3:J$503)+SUMIF('Unos rashoda P4'!$A$3:$A$501,$A39,'Unos rashoda P4'!H$3:H$501)</f>
        <v>336875</v>
      </c>
      <c r="F39" s="218">
        <f>SUMIF('Unos rashoda i izdataka'!$Q$3:$Q$503,$A39,'Unos rashoda i izdataka'!K$3:K$503)+SUMIF('Unos rashoda P4'!$A$3:$A$501,$A39,'Unos rashoda P4'!I$3:I$501)</f>
        <v>314400</v>
      </c>
      <c r="G39" s="218">
        <f>SUMIF('Unos rashoda i izdataka'!$Q$3:$Q$503,$A39,'Unos rashoda i izdataka'!L$3:L$503)+SUMIF('Unos rashoda P4'!$A$3:$A$501,$A39,'Unos rashoda P4'!J$3:J$501)</f>
        <v>314400</v>
      </c>
      <c r="H39" s="199" t="str">
        <f>'OPĆI DIO'!$C$1</f>
        <v>1837 SVEUČILIŠTE U ZAGREBU - GRAĐEVINSKI FAKULTET</v>
      </c>
    </row>
    <row r="40" spans="1:8" s="222" customFormat="1">
      <c r="A40" s="259">
        <v>5</v>
      </c>
      <c r="B40" s="231" t="s">
        <v>3594</v>
      </c>
      <c r="C40" s="193">
        <f>SUM(C41:C48)</f>
        <v>2833030</v>
      </c>
      <c r="D40" s="193">
        <f>SUM(D41:D48)</f>
        <v>1217688</v>
      </c>
      <c r="E40" s="193">
        <f>SUM(E41:E48)</f>
        <v>2627561</v>
      </c>
      <c r="F40" s="193">
        <f>SUM(F41:F48)</f>
        <v>1699036</v>
      </c>
      <c r="G40" s="193">
        <f>SUM(G41:G48)</f>
        <v>271603</v>
      </c>
      <c r="H40" s="199" t="str">
        <f>'OPĆI DIO'!$C$1</f>
        <v>1837 SVEUČILIŠTE U ZAGREBU - GRAĐEVINSKI FAKULTET</v>
      </c>
    </row>
    <row r="41" spans="1:8">
      <c r="A41" s="235">
        <v>51</v>
      </c>
      <c r="B41" s="234" t="s">
        <v>3595</v>
      </c>
      <c r="C41" s="224">
        <v>1322201</v>
      </c>
      <c r="D41" s="224">
        <v>742110</v>
      </c>
      <c r="E41" s="218">
        <f>SUMIF('Unos rashoda i izdataka'!$Q$3:$Q$503,$A41,'Unos rashoda i izdataka'!J$3:J$503)+SUMIF('Unos rashoda P4'!$A$3:$A$501,$A41,'Unos rashoda P4'!H$3:H$501)</f>
        <v>798701</v>
      </c>
      <c r="F41" s="218">
        <f>SUMIF('Unos rashoda i izdataka'!$Q$3:$Q$503,$A41,'Unos rashoda i izdataka'!K$3:K$503)+SUMIF('Unos rashoda P4'!$A$3:$A$501,$A41,'Unos rashoda P4'!I$3:I$501)</f>
        <v>561424</v>
      </c>
      <c r="G41" s="218">
        <f>SUMIF('Unos rashoda i izdataka'!$Q$3:$Q$503,$A41,'Unos rashoda i izdataka'!L$3:L$503)+SUMIF('Unos rashoda P4'!$A$3:$A$501,$A41,'Unos rashoda P4'!J$3:J$501)</f>
        <v>176110</v>
      </c>
      <c r="H41" s="199" t="str">
        <f>'OPĆI DIO'!$C$1</f>
        <v>1837 SVEUČILIŠTE U ZAGREBU - GRAĐEVINSKI FAKULTET</v>
      </c>
    </row>
    <row r="42" spans="1:8">
      <c r="A42" s="235">
        <v>52</v>
      </c>
      <c r="B42" s="234" t="s">
        <v>3596</v>
      </c>
      <c r="C42" s="224">
        <v>742247</v>
      </c>
      <c r="D42" s="224">
        <v>454578</v>
      </c>
      <c r="E42" s="218">
        <f>SUMIF('Unos rashoda i izdataka'!$Q$3:$Q$503,$A42,'Unos rashoda i izdataka'!J$3:J$503)+SUMIF('Unos rashoda P4'!$A$3:$A$501,$A42,'Unos rashoda P4'!H$3:H$501)</f>
        <v>626911</v>
      </c>
      <c r="F42" s="218">
        <f>SUMIF('Unos rashoda i izdataka'!$Q$3:$Q$503,$A42,'Unos rashoda i izdataka'!K$3:K$503)+SUMIF('Unos rashoda P4'!$A$3:$A$501,$A42,'Unos rashoda P4'!I$3:I$501)</f>
        <v>284077</v>
      </c>
      <c r="G42" s="218">
        <f>SUMIF('Unos rashoda i izdataka'!$Q$3:$Q$503,$A42,'Unos rashoda i izdataka'!L$3:L$503)+SUMIF('Unos rashoda P4'!$A$3:$A$501,$A42,'Unos rashoda P4'!J$3:J$501)</f>
        <v>95493</v>
      </c>
      <c r="H42" s="199" t="str">
        <f>'OPĆI DIO'!$C$1</f>
        <v>1837 SVEUČILIŠTE U ZAGREBU - GRAĐEVINSKI FAKULTET</v>
      </c>
    </row>
    <row r="43" spans="1:8">
      <c r="A43" s="235">
        <v>552</v>
      </c>
      <c r="B43" s="234" t="s">
        <v>3597</v>
      </c>
      <c r="C43" s="224"/>
      <c r="D43" s="224"/>
      <c r="E43" s="218">
        <f>SUMIF('Unos rashoda i izdataka'!$Q$3:$Q$503,$A43,'Unos rashoda i izdataka'!J$3:J$503)+SUMIF('Unos rashoda P4'!$A$3:$A$501,$A43,'Unos rashoda P4'!H$3:H$501)</f>
        <v>0</v>
      </c>
      <c r="F43" s="218">
        <f>SUMIF('Unos rashoda i izdataka'!$Q$3:$Q$503,$A43,'Unos rashoda i izdataka'!K$3:K$503)+SUMIF('Unos rashoda P4'!$A$3:$A$501,$A43,'Unos rashoda P4'!I$3:I$501)</f>
        <v>0</v>
      </c>
      <c r="G43" s="218">
        <f>SUMIF('Unos rashoda i izdataka'!$Q$3:$Q$503,$A43,'Unos rashoda i izdataka'!L$3:L$503)+SUMIF('Unos rashoda P4'!$A$3:$A$501,$A43,'Unos rashoda P4'!J$3:J$501)</f>
        <v>0</v>
      </c>
      <c r="H43" s="199" t="str">
        <f>'OPĆI DIO'!$C$1</f>
        <v>1837 SVEUČILIŠTE U ZAGREBU - GRAĐEVINSKI FAKULTET</v>
      </c>
    </row>
    <row r="44" spans="1:8">
      <c r="A44" s="235">
        <v>559</v>
      </c>
      <c r="B44" s="234" t="s">
        <v>3598</v>
      </c>
      <c r="C44" s="224"/>
      <c r="D44" s="224"/>
      <c r="E44" s="218">
        <f>SUMIF('Unos rashoda i izdataka'!$Q$3:$Q$503,$A44,'Unos rashoda i izdataka'!J$3:J$503)+SUMIF('Unos rashoda P4'!$A$3:$A$501,$A44,'Unos rashoda P4'!H$3:H$501)</f>
        <v>0</v>
      </c>
      <c r="F44" s="218">
        <f>SUMIF('Unos rashoda i izdataka'!$Q$3:$Q$503,$A44,'Unos rashoda i izdataka'!K$3:K$503)+SUMIF('Unos rashoda P4'!$A$3:$A$501,$A44,'Unos rashoda P4'!I$3:I$501)</f>
        <v>0</v>
      </c>
      <c r="G44" s="218">
        <f>SUMIF('Unos rashoda i izdataka'!$Q$3:$Q$503,$A44,'Unos rashoda i izdataka'!L$3:L$503)+SUMIF('Unos rashoda P4'!$A$3:$A$501,$A44,'Unos rashoda P4'!J$3:J$501)</f>
        <v>0</v>
      </c>
      <c r="H44" s="199" t="str">
        <f>'OPĆI DIO'!$C$1</f>
        <v>1837 SVEUČILIŠTE U ZAGREBU - GRAĐEVINSKI FAKULTET</v>
      </c>
    </row>
    <row r="45" spans="1:8">
      <c r="A45" s="235">
        <v>561</v>
      </c>
      <c r="B45" s="234" t="s">
        <v>3599</v>
      </c>
      <c r="C45" s="224">
        <v>66693</v>
      </c>
      <c r="D45" s="224"/>
      <c r="E45" s="218">
        <f>SUMIF('Unos rashoda i izdataka'!$Q$3:$Q$503,$A45,'Unos rashoda i izdataka'!J$3:J$503)+SUMIF('Unos rashoda P4'!$A$3:$A$501,$A45,'Unos rashoda P4'!H$3:H$501)</f>
        <v>0</v>
      </c>
      <c r="F45" s="218">
        <f>SUMIF('Unos rashoda i izdataka'!$Q$3:$Q$503,$A45,'Unos rashoda i izdataka'!K$3:K$503)+SUMIF('Unos rashoda P4'!$A$3:$A$501,$A45,'Unos rashoda P4'!I$3:I$501)</f>
        <v>0</v>
      </c>
      <c r="G45" s="218">
        <f>SUMIF('Unos rashoda i izdataka'!$Q$3:$Q$503,$A45,'Unos rashoda i izdataka'!L$3:L$503)+SUMIF('Unos rashoda P4'!$A$3:$A$501,$A45,'Unos rashoda P4'!J$3:J$501)</f>
        <v>0</v>
      </c>
      <c r="H45" s="199" t="str">
        <f>'OPĆI DIO'!$C$1</f>
        <v>1837 SVEUČILIŠTE U ZAGREBU - GRAĐEVINSKI FAKULTET</v>
      </c>
    </row>
    <row r="46" spans="1:8" ht="20.25" customHeight="1">
      <c r="A46" s="235">
        <v>563</v>
      </c>
      <c r="B46" s="234" t="s">
        <v>3600</v>
      </c>
      <c r="C46" s="224">
        <v>701889</v>
      </c>
      <c r="D46" s="224">
        <v>21000</v>
      </c>
      <c r="E46" s="218">
        <f>SUMIF('Unos rashoda i izdataka'!$Q$3:$Q$503,$A46,'Unos rashoda i izdataka'!J$3:J$503)+SUMIF('Unos rashoda P4'!$A$3:$A$501,$A46,'Unos rashoda P4'!H$3:H$501)</f>
        <v>0</v>
      </c>
      <c r="F46" s="218">
        <f>SUMIF('Unos rashoda i izdataka'!$Q$3:$Q$503,$A46,'Unos rashoda i izdataka'!K$3:K$503)+SUMIF('Unos rashoda P4'!$A$3:$A$501,$A46,'Unos rashoda P4'!I$3:I$501)</f>
        <v>0</v>
      </c>
      <c r="G46" s="218">
        <f>SUMIF('Unos rashoda i izdataka'!$Q$3:$Q$503,$A46,'Unos rashoda i izdataka'!L$3:L$503)+SUMIF('Unos rashoda P4'!$A$3:$A$501,$A46,'Unos rashoda P4'!J$3:J$501)</f>
        <v>0</v>
      </c>
      <c r="H46" s="199" t="str">
        <f>'OPĆI DIO'!$C$1</f>
        <v>1837 SVEUČILIŠTE U ZAGREBU - GRAĐEVINSKI FAKULTET</v>
      </c>
    </row>
    <row r="47" spans="1:8" ht="30">
      <c r="A47" s="235">
        <v>573</v>
      </c>
      <c r="B47" s="234" t="s">
        <v>974</v>
      </c>
      <c r="C47" s="224"/>
      <c r="D47" s="224"/>
      <c r="E47" s="218">
        <f>SUMIF('Unos rashoda i izdataka'!$Q$3:$Q$503,$A47,'Unos rashoda i izdataka'!J$3:J$503)+SUMIF('Unos rashoda P4'!$A$3:$A$501,$A47,'Unos rashoda P4'!H$3:H$501)</f>
        <v>0</v>
      </c>
      <c r="F47" s="218">
        <f>SUMIF('Unos rashoda i izdataka'!$Q$3:$Q$503,$A47,'Unos rashoda i izdataka'!K$3:K$503)+SUMIF('Unos rashoda P4'!$A$3:$A$501,$A47,'Unos rashoda P4'!I$3:I$501)</f>
        <v>0</v>
      </c>
      <c r="G47" s="218">
        <f>SUMIF('Unos rashoda i izdataka'!$Q$3:$Q$503,$A47,'Unos rashoda i izdataka'!L$3:L$503)+SUMIF('Unos rashoda P4'!$A$3:$A$501,$A47,'Unos rashoda P4'!J$3:J$501)</f>
        <v>0</v>
      </c>
      <c r="H47" s="199" t="str">
        <f>'OPĆI DIO'!$C$1</f>
        <v>1837 SVEUČILIŠTE U ZAGREBU - GRAĐEVINSKI FAKULTET</v>
      </c>
    </row>
    <row r="48" spans="1:8">
      <c r="A48" s="235">
        <v>581</v>
      </c>
      <c r="B48" s="234" t="s">
        <v>3601</v>
      </c>
      <c r="C48" s="224"/>
      <c r="D48" s="224"/>
      <c r="E48" s="218">
        <f>SUMIF('Unos rashoda i izdataka'!$Q$3:$Q$503,$A48,'Unos rashoda i izdataka'!J$3:J$503)+SUMIF('Unos rashoda P4'!$A$3:$A$501,$A48,'Unos rashoda P4'!H$3:H$501)</f>
        <v>1201949</v>
      </c>
      <c r="F48" s="218">
        <f>SUMIF('Unos rashoda i izdataka'!$Q$3:$Q$503,$A48,'Unos rashoda i izdataka'!K$3:K$503)+SUMIF('Unos rashoda P4'!$A$3:$A$501,$A48,'Unos rashoda P4'!I$3:I$501)</f>
        <v>853535</v>
      </c>
      <c r="G48" s="218">
        <f>SUMIF('Unos rashoda i izdataka'!$Q$3:$Q$503,$A48,'Unos rashoda i izdataka'!L$3:L$503)+SUMIF('Unos rashoda P4'!$A$3:$A$501,$A48,'Unos rashoda P4'!J$3:J$501)</f>
        <v>0</v>
      </c>
      <c r="H48" s="199" t="str">
        <f>'OPĆI DIO'!$C$1</f>
        <v>1837 SVEUČILIŠTE U ZAGREBU - GRAĐEVINSKI FAKULTET</v>
      </c>
    </row>
    <row r="49" spans="1:8" s="222" customFormat="1">
      <c r="A49" s="259">
        <v>6</v>
      </c>
      <c r="B49" s="231" t="s">
        <v>3602</v>
      </c>
      <c r="C49" s="193">
        <f>+C50+C51</f>
        <v>290143</v>
      </c>
      <c r="D49" s="193">
        <f>+D50+D51</f>
        <v>14500</v>
      </c>
      <c r="E49" s="193">
        <f>+E50+E51</f>
        <v>0</v>
      </c>
      <c r="F49" s="193">
        <f>+F50+F51</f>
        <v>0</v>
      </c>
      <c r="G49" s="193">
        <f>+G50+G51</f>
        <v>0</v>
      </c>
      <c r="H49" s="199" t="str">
        <f>'OPĆI DIO'!$C$1</f>
        <v>1837 SVEUČILIŠTE U ZAGREBU - GRAĐEVINSKI FAKULTET</v>
      </c>
    </row>
    <row r="50" spans="1:8">
      <c r="A50" s="235">
        <v>61</v>
      </c>
      <c r="B50" s="234" t="s">
        <v>3603</v>
      </c>
      <c r="C50" s="224">
        <v>290143</v>
      </c>
      <c r="D50" s="224">
        <v>14500</v>
      </c>
      <c r="E50" s="218">
        <f>SUMIF('Unos rashoda i izdataka'!$Q$3:$Q$503,$A50,'Unos rashoda i izdataka'!J$3:J$503)+SUMIF('Unos rashoda P4'!$A$3:$A$501,$A50,'Unos rashoda P4'!H$3:H$501)</f>
        <v>0</v>
      </c>
      <c r="F50" s="218">
        <f>SUMIF('Unos rashoda i izdataka'!$Q$3:$Q$503,$A50,'Unos rashoda i izdataka'!K$3:K$503)+SUMIF('Unos rashoda P4'!$A$3:$A$501,$A50,'Unos rashoda P4'!I$3:I$501)</f>
        <v>0</v>
      </c>
      <c r="G50" s="218">
        <f>SUMIF('Unos rashoda i izdataka'!$Q$3:$Q$503,$A50,'Unos rashoda i izdataka'!L$3:L$503)+SUMIF('Unos rashoda P4'!$A$3:$A$501,$A50,'Unos rashoda P4'!J$3:J$501)</f>
        <v>0</v>
      </c>
      <c r="H50" s="199" t="str">
        <f>'OPĆI DIO'!$C$1</f>
        <v>1837 SVEUČILIŠTE U ZAGREBU - GRAĐEVINSKI FAKULTET</v>
      </c>
    </row>
    <row r="51" spans="1:8">
      <c r="A51" s="235">
        <v>63</v>
      </c>
      <c r="B51" s="234" t="s">
        <v>3604</v>
      </c>
      <c r="C51" s="224"/>
      <c r="D51" s="224"/>
      <c r="E51" s="218">
        <f>SUMIF('Unos rashoda i izdataka'!$Q$3:$Q$503,$A51,'Unos rashoda i izdataka'!J$3:J$503)+SUMIF('Unos rashoda P4'!$A$3:$A$501,$A51,'Unos rashoda P4'!H$3:H$501)</f>
        <v>0</v>
      </c>
      <c r="F51" s="218">
        <f>SUMIF('Unos rashoda i izdataka'!$Q$3:$Q$503,$A51,'Unos rashoda i izdataka'!K$3:K$503)+SUMIF('Unos rashoda P4'!$A$3:$A$501,$A51,'Unos rashoda P4'!I$3:I$501)</f>
        <v>0</v>
      </c>
      <c r="G51" s="218">
        <f>SUMIF('Unos rashoda i izdataka'!$Q$3:$Q$503,$A51,'Unos rashoda i izdataka'!L$3:L$503)+SUMIF('Unos rashoda P4'!$A$3:$A$501,$A51,'Unos rashoda P4'!J$3:J$501)</f>
        <v>0</v>
      </c>
      <c r="H51" s="199" t="str">
        <f>'OPĆI DIO'!$C$1</f>
        <v>1837 SVEUČILIŠTE U ZAGREBU - GRAĐEVINSKI FAKULTET</v>
      </c>
    </row>
    <row r="52" spans="1:8" s="222" customFormat="1" ht="27.75" customHeight="1">
      <c r="A52" s="259">
        <v>7</v>
      </c>
      <c r="B52" s="231" t="s">
        <v>3605</v>
      </c>
      <c r="C52" s="193">
        <f>+C53</f>
        <v>0</v>
      </c>
      <c r="D52" s="193">
        <f>+D53</f>
        <v>0</v>
      </c>
      <c r="E52" s="193">
        <f>+E53</f>
        <v>0</v>
      </c>
      <c r="F52" s="193">
        <f>+F53</f>
        <v>0</v>
      </c>
      <c r="G52" s="193">
        <f>+G53</f>
        <v>0</v>
      </c>
      <c r="H52" s="199" t="str">
        <f>'OPĆI DIO'!$C$1</f>
        <v>1837 SVEUČILIŠTE U ZAGREBU - GRAĐEVINSKI FAKULTET</v>
      </c>
    </row>
    <row r="53" spans="1:8" ht="30">
      <c r="A53" s="235">
        <v>71</v>
      </c>
      <c r="B53" s="234" t="s">
        <v>3606</v>
      </c>
      <c r="C53" s="224"/>
      <c r="D53" s="224"/>
      <c r="E53" s="218">
        <f>SUMIF('Unos rashoda i izdataka'!$Q$3:$Q$503,$A53,'Unos rashoda i izdataka'!J$3:J$503)+SUMIF('Unos rashoda P4'!$A$3:$A$501,$A53,'Unos rashoda P4'!H$3:H$501)</f>
        <v>0</v>
      </c>
      <c r="F53" s="218">
        <f>SUMIF('Unos rashoda i izdataka'!$Q$3:$Q$503,$A53,'Unos rashoda i izdataka'!K$3:K$503)+SUMIF('Unos rashoda P4'!$A$3:$A$501,$A53,'Unos rashoda P4'!I$3:I$501)</f>
        <v>0</v>
      </c>
      <c r="G53" s="218">
        <f>SUMIF('Unos rashoda i izdataka'!$Q$3:$Q$503,$A53,'Unos rashoda i izdataka'!L$3:L$503)+SUMIF('Unos rashoda P4'!$A$3:$A$501,$A53,'Unos rashoda P4'!J$3:J$501)</f>
        <v>0</v>
      </c>
      <c r="H53" s="199" t="str">
        <f>'OPĆI DIO'!$C$1</f>
        <v>1837 SVEUČILIŠTE U ZAGREBU - GRAĐEVINSKI FAKULTET</v>
      </c>
    </row>
    <row r="54" spans="1:8" s="222" customFormat="1">
      <c r="A54" s="259">
        <v>8</v>
      </c>
      <c r="B54" s="231" t="s">
        <v>3609</v>
      </c>
      <c r="C54" s="193">
        <f>+C56</f>
        <v>13022263</v>
      </c>
      <c r="D54" s="193">
        <f>+D56</f>
        <v>0</v>
      </c>
      <c r="E54" s="193">
        <f>+E56</f>
        <v>1665445</v>
      </c>
      <c r="F54" s="193">
        <f>+F56</f>
        <v>0</v>
      </c>
      <c r="G54" s="193">
        <f>+G56</f>
        <v>0</v>
      </c>
      <c r="H54" s="199"/>
    </row>
    <row r="55" spans="1:8">
      <c r="A55" s="235">
        <v>810</v>
      </c>
      <c r="B55" s="234" t="s">
        <v>6508</v>
      </c>
      <c r="C55" s="224"/>
      <c r="D55" s="224"/>
      <c r="E55" s="218">
        <f>SUMIF('Unos rashoda i izdataka'!$Q$3:$Q$503,$A55,'Unos rashoda i izdataka'!J$3:J$503)+SUMIF('Unos rashoda P4'!$A$3:$A$501,$A55,'Unos rashoda P4'!H$3:H$501)</f>
        <v>0</v>
      </c>
      <c r="F55" s="218">
        <f>SUMIF('Unos rashoda i izdataka'!$Q$3:$Q$503,$A55,'Unos rashoda i izdataka'!K$3:K$503)+SUMIF('Unos rashoda P4'!$A$3:$A$501,$A55,'Unos rashoda P4'!I$3:I$501)</f>
        <v>0</v>
      </c>
      <c r="G55" s="218">
        <f>SUMIF('Unos rashoda i izdataka'!$Q$3:$Q$503,$A55,'Unos rashoda i izdataka'!L$3:L$503)+SUMIF('Unos rashoda P4'!$A$3:$A$501,$A55,'Unos rashoda P4'!J$3:J$501)</f>
        <v>0</v>
      </c>
      <c r="H55" s="199"/>
    </row>
    <row r="56" spans="1:8">
      <c r="A56" s="235">
        <v>815</v>
      </c>
      <c r="B56" s="234" t="s">
        <v>4463</v>
      </c>
      <c r="C56" s="224">
        <v>13022263</v>
      </c>
      <c r="D56" s="224"/>
      <c r="E56" s="218">
        <f>SUMIF('Unos rashoda i izdataka'!$Q$3:$Q$503,$A56,'Unos rashoda i izdataka'!J$3:J$503)+SUMIF('Unos rashoda P4'!$A$3:$A$501,$A56,'Unos rashoda P4'!H$3:H$501)</f>
        <v>1665445</v>
      </c>
      <c r="F56" s="218">
        <f>SUMIF('Unos rashoda i izdataka'!$Q$3:$Q$503,$A56,'Unos rashoda i izdataka'!K$3:K$503)+SUMIF('Unos rashoda P4'!$A$3:$A$501,$A56,'Unos rashoda P4'!I$3:I$501)</f>
        <v>0</v>
      </c>
      <c r="G56" s="218">
        <f>SUMIF('Unos rashoda i izdataka'!$Q$3:$Q$503,$A56,'Unos rashoda i izdataka'!L$3:L$503)+SUMIF('Unos rashoda P4'!$A$3:$A$501,$A56,'Unos rashoda P4'!J$3:J$501)</f>
        <v>0</v>
      </c>
      <c r="H56" s="199"/>
    </row>
    <row r="57" spans="1:8"/>
    <row r="58" spans="1:8"/>
    <row r="59" spans="1:8"/>
  </sheetData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J87"/>
  <sheetViews>
    <sheetView topLeftCell="A26" workbookViewId="0">
      <selection activeCell="E70" sqref="E70"/>
    </sheetView>
  </sheetViews>
  <sheetFormatPr defaultColWidth="0" defaultRowHeight="15" zeroHeight="1"/>
  <cols>
    <col min="1" max="1" width="9.28515625" style="281" bestFit="1" customWidth="1"/>
    <col min="2" max="2" width="41.85546875" style="282" customWidth="1"/>
    <col min="3" max="4" width="17.7109375" style="282" customWidth="1"/>
    <col min="5" max="5" width="20.140625" customWidth="1"/>
    <col min="6" max="7" width="15.85546875" customWidth="1"/>
    <col min="8" max="192" width="0" hidden="1" customWidth="1"/>
    <col min="193" max="16384" width="9.140625" hidden="1"/>
  </cols>
  <sheetData>
    <row r="1" spans="1:192" s="280" customFormat="1" ht="24" customHeight="1">
      <c r="A1" s="304" t="s">
        <v>6577</v>
      </c>
      <c r="B1" s="304"/>
      <c r="C1" s="304"/>
      <c r="D1" s="304"/>
      <c r="E1" s="304"/>
      <c r="F1" s="304"/>
      <c r="G1" s="304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  <c r="DK1" s="279"/>
      <c r="DL1" s="279"/>
      <c r="DM1" s="279"/>
      <c r="DN1" s="279"/>
      <c r="DO1" s="279"/>
      <c r="DP1" s="279"/>
      <c r="DQ1" s="279"/>
      <c r="DR1" s="279"/>
      <c r="DS1" s="279"/>
      <c r="DT1" s="279"/>
      <c r="DU1" s="279"/>
      <c r="DV1" s="279"/>
      <c r="DW1" s="279"/>
      <c r="DX1" s="279"/>
      <c r="DY1" s="279"/>
      <c r="DZ1" s="279"/>
      <c r="EA1" s="279"/>
      <c r="EB1" s="279"/>
      <c r="EC1" s="279"/>
      <c r="ED1" s="279"/>
      <c r="EE1" s="279"/>
      <c r="EF1" s="279"/>
      <c r="EG1" s="279"/>
      <c r="EH1" s="279"/>
      <c r="EI1" s="279"/>
      <c r="EJ1" s="279"/>
      <c r="EK1" s="279"/>
      <c r="EL1" s="279"/>
      <c r="EM1" s="279"/>
      <c r="EN1" s="279"/>
      <c r="EO1" s="279"/>
      <c r="EP1" s="279"/>
      <c r="EQ1" s="279"/>
      <c r="ER1" s="279"/>
      <c r="ES1" s="279"/>
      <c r="ET1" s="279"/>
      <c r="EU1" s="279"/>
      <c r="EV1" s="279"/>
      <c r="EW1" s="279"/>
      <c r="EX1" s="279"/>
      <c r="EY1" s="279"/>
      <c r="EZ1" s="279"/>
      <c r="FA1" s="279"/>
      <c r="FB1" s="279"/>
      <c r="FC1" s="279"/>
      <c r="FD1" s="279"/>
      <c r="FE1" s="279"/>
      <c r="FF1" s="279"/>
      <c r="FG1" s="279"/>
      <c r="FH1" s="279"/>
      <c r="FI1" s="279"/>
      <c r="FJ1" s="279"/>
      <c r="FK1" s="279"/>
      <c r="FL1" s="279"/>
      <c r="FM1" s="279"/>
      <c r="FN1" s="279"/>
      <c r="FO1" s="279"/>
      <c r="FP1" s="279"/>
      <c r="FQ1" s="279"/>
      <c r="FR1" s="279"/>
      <c r="FS1" s="279"/>
      <c r="FT1" s="279"/>
      <c r="FU1" s="279"/>
      <c r="FV1" s="279"/>
      <c r="FW1" s="279"/>
      <c r="FX1" s="279"/>
      <c r="FY1" s="279"/>
      <c r="FZ1" s="279"/>
      <c r="GA1" s="279"/>
      <c r="GB1" s="279"/>
      <c r="GC1" s="279"/>
      <c r="GD1" s="279"/>
      <c r="GE1" s="279"/>
      <c r="GF1" s="279"/>
      <c r="GG1" s="279"/>
      <c r="GH1" s="279"/>
      <c r="GI1" s="279"/>
      <c r="GJ1" s="279"/>
    </row>
    <row r="2" spans="1:192" s="280" customFormat="1" ht="24" customHeight="1">
      <c r="A2" s="122"/>
      <c r="B2" s="122"/>
      <c r="C2" s="122"/>
      <c r="D2" s="122"/>
      <c r="E2" s="122"/>
      <c r="F2" s="122"/>
      <c r="G2" s="122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  <c r="DK2" s="279"/>
      <c r="DL2" s="279"/>
      <c r="DM2" s="279"/>
      <c r="DN2" s="279"/>
      <c r="DO2" s="279"/>
      <c r="DP2" s="279"/>
      <c r="DQ2" s="279"/>
      <c r="DR2" s="279"/>
      <c r="DS2" s="279"/>
      <c r="DT2" s="279"/>
      <c r="DU2" s="279"/>
      <c r="DV2" s="279"/>
      <c r="DW2" s="279"/>
      <c r="DX2" s="279"/>
      <c r="DY2" s="279"/>
      <c r="DZ2" s="279"/>
      <c r="EA2" s="279"/>
      <c r="EB2" s="279"/>
      <c r="EC2" s="279"/>
      <c r="ED2" s="279"/>
      <c r="EE2" s="279"/>
      <c r="EF2" s="279"/>
      <c r="EG2" s="279"/>
      <c r="EH2" s="279"/>
      <c r="EI2" s="279"/>
      <c r="EJ2" s="279"/>
      <c r="EK2" s="279"/>
      <c r="EL2" s="279"/>
      <c r="EM2" s="279"/>
      <c r="EN2" s="279"/>
      <c r="EO2" s="279"/>
      <c r="EP2" s="279"/>
      <c r="EQ2" s="279"/>
      <c r="ER2" s="279"/>
      <c r="ES2" s="279"/>
      <c r="ET2" s="279"/>
      <c r="EU2" s="279"/>
      <c r="EV2" s="279"/>
      <c r="EW2" s="279"/>
      <c r="EX2" s="279"/>
      <c r="EY2" s="279"/>
      <c r="EZ2" s="279"/>
      <c r="FA2" s="279"/>
      <c r="FB2" s="279"/>
      <c r="FC2" s="279"/>
      <c r="FD2" s="279"/>
      <c r="FE2" s="279"/>
      <c r="FF2" s="279"/>
      <c r="FG2" s="279"/>
      <c r="FH2" s="279"/>
      <c r="FI2" s="279"/>
      <c r="FJ2" s="279"/>
      <c r="FK2" s="279"/>
      <c r="FL2" s="279"/>
      <c r="FM2" s="279"/>
      <c r="FN2" s="279"/>
      <c r="FO2" s="279"/>
      <c r="FP2" s="279"/>
      <c r="FQ2" s="279"/>
      <c r="FR2" s="279"/>
      <c r="FS2" s="279"/>
      <c r="FT2" s="279"/>
      <c r="FU2" s="279"/>
      <c r="FV2" s="279"/>
      <c r="FW2" s="279"/>
      <c r="FX2" s="279"/>
      <c r="FY2" s="279"/>
      <c r="FZ2" s="279"/>
      <c r="GA2" s="279"/>
      <c r="GB2" s="279"/>
      <c r="GC2" s="279"/>
      <c r="GD2" s="279"/>
      <c r="GE2" s="279"/>
      <c r="GF2" s="279"/>
      <c r="GG2" s="279"/>
      <c r="GH2" s="279"/>
      <c r="GI2" s="279"/>
      <c r="GJ2" s="279"/>
    </row>
    <row r="3" spans="1:192">
      <c r="G3" s="111" t="s">
        <v>2943</v>
      </c>
    </row>
    <row r="4" spans="1:192" ht="25.5">
      <c r="A4" s="2" t="s">
        <v>6578</v>
      </c>
      <c r="B4" s="2" t="s">
        <v>6579</v>
      </c>
      <c r="C4" s="2" t="s">
        <v>3628</v>
      </c>
      <c r="D4" s="2" t="s">
        <v>3629</v>
      </c>
      <c r="E4" s="2" t="s">
        <v>3632</v>
      </c>
      <c r="F4" s="2" t="s">
        <v>3633</v>
      </c>
      <c r="G4" s="2" t="s">
        <v>3634</v>
      </c>
    </row>
    <row r="5" spans="1:192" s="285" customFormat="1" ht="28.5" customHeight="1">
      <c r="A5" s="283"/>
      <c r="B5" s="283" t="s">
        <v>6580</v>
      </c>
      <c r="C5" s="284">
        <f>+C6+C15+C21+C28+C38+C45+C52+C59+C66+C75</f>
        <v>27123434</v>
      </c>
      <c r="D5" s="284">
        <f>+D6+D15+D21+D28+D38+D45+D52+D59+D66+D75</f>
        <v>18396741</v>
      </c>
      <c r="E5" s="284">
        <f>+E6+E15+E21+E28+E38+E45+E52+E59+E66+E75</f>
        <v>27475584</v>
      </c>
      <c r="F5" s="284">
        <f>+F6+F15+F21+F28+F38+F45+F52+F59+F66+F75</f>
        <v>11868679</v>
      </c>
      <c r="G5" s="284">
        <f>+G6+G15+G21+G28+G38+G45+G52+G59+G66+G75</f>
        <v>10057585</v>
      </c>
    </row>
    <row r="6" spans="1:192">
      <c r="A6" s="286">
        <v>1</v>
      </c>
      <c r="B6" s="32" t="s">
        <v>6581</v>
      </c>
      <c r="C6" s="287">
        <f>SUM(C7:C14)</f>
        <v>0</v>
      </c>
      <c r="D6" s="287">
        <f>SUM(D7:D14)</f>
        <v>0</v>
      </c>
      <c r="E6" s="287">
        <f>SUM(E7:E14)</f>
        <v>0</v>
      </c>
      <c r="F6" s="287">
        <f>SUM(F7:F14)</f>
        <v>0</v>
      </c>
      <c r="G6" s="287">
        <f>SUM(G7:G14)</f>
        <v>0</v>
      </c>
      <c r="H6" s="199" t="str">
        <f>'[1]OPĆI DIO'!$C$1</f>
        <v>odaberite -</v>
      </c>
    </row>
    <row r="7" spans="1:192" ht="25.5">
      <c r="A7" s="288">
        <v>11</v>
      </c>
      <c r="B7" s="21" t="s">
        <v>6582</v>
      </c>
      <c r="C7" s="289"/>
      <c r="D7" s="289"/>
      <c r="E7" s="289"/>
      <c r="F7" s="289"/>
      <c r="G7" s="289"/>
      <c r="H7" s="199" t="str">
        <f>'[1]OPĆI DIO'!$C$1</f>
        <v>odaberite -</v>
      </c>
    </row>
    <row r="8" spans="1:192">
      <c r="A8" s="288">
        <v>12</v>
      </c>
      <c r="B8" s="21" t="s">
        <v>6583</v>
      </c>
      <c r="C8" s="289"/>
      <c r="D8" s="289"/>
      <c r="E8" s="289"/>
      <c r="F8" s="289"/>
      <c r="G8" s="289"/>
      <c r="H8" s="199" t="str">
        <f>'[1]OPĆI DIO'!$C$1</f>
        <v>odaberite -</v>
      </c>
    </row>
    <row r="9" spans="1:192">
      <c r="A9" s="288">
        <v>13</v>
      </c>
      <c r="B9" s="21" t="s">
        <v>6584</v>
      </c>
      <c r="C9" s="289"/>
      <c r="D9" s="289"/>
      <c r="E9" s="289"/>
      <c r="F9" s="289"/>
      <c r="G9" s="289"/>
      <c r="H9" s="199" t="str">
        <f>'[1]OPĆI DIO'!$C$1</f>
        <v>odaberite -</v>
      </c>
    </row>
    <row r="10" spans="1:192">
      <c r="A10" s="288">
        <v>14</v>
      </c>
      <c r="B10" s="21" t="s">
        <v>6585</v>
      </c>
      <c r="C10" s="289"/>
      <c r="D10" s="289"/>
      <c r="E10" s="289"/>
      <c r="F10" s="289"/>
      <c r="G10" s="289"/>
      <c r="H10" s="199" t="str">
        <f>'[1]OPĆI DIO'!$C$1</f>
        <v>odaberite -</v>
      </c>
    </row>
    <row r="11" spans="1:192">
      <c r="A11" s="288">
        <v>15</v>
      </c>
      <c r="B11" s="21" t="s">
        <v>2894</v>
      </c>
      <c r="C11" s="289"/>
      <c r="D11" s="289"/>
      <c r="E11" s="289"/>
      <c r="G11" s="289"/>
      <c r="H11" s="199" t="str">
        <f>'[1]OPĆI DIO'!$C$1</f>
        <v>odaberite -</v>
      </c>
    </row>
    <row r="12" spans="1:192">
      <c r="A12" s="288">
        <v>16</v>
      </c>
      <c r="B12" s="21" t="s">
        <v>6586</v>
      </c>
      <c r="C12" s="289"/>
      <c r="D12" s="289"/>
      <c r="E12" s="289"/>
      <c r="F12" s="289"/>
      <c r="G12" s="289"/>
      <c r="H12" s="199" t="str">
        <f>'[1]OPĆI DIO'!$C$1</f>
        <v>odaberite -</v>
      </c>
    </row>
    <row r="13" spans="1:192">
      <c r="A13" s="288">
        <v>17</v>
      </c>
      <c r="B13" s="21" t="s">
        <v>6587</v>
      </c>
      <c r="C13" s="289"/>
      <c r="D13" s="289"/>
      <c r="E13" s="289"/>
      <c r="F13" s="289"/>
      <c r="G13" s="289"/>
      <c r="H13" s="199" t="str">
        <f>'[1]OPĆI DIO'!$C$1</f>
        <v>odaberite -</v>
      </c>
    </row>
    <row r="14" spans="1:192" ht="25.5">
      <c r="A14" s="288">
        <v>18</v>
      </c>
      <c r="B14" s="21" t="s">
        <v>2906</v>
      </c>
      <c r="C14" s="289"/>
      <c r="D14" s="289"/>
      <c r="E14" s="289"/>
      <c r="F14" s="289"/>
      <c r="G14" s="289"/>
      <c r="H14" s="199" t="str">
        <f>'[1]OPĆI DIO'!$C$1</f>
        <v>odaberite -</v>
      </c>
    </row>
    <row r="15" spans="1:192">
      <c r="A15" s="286">
        <v>2</v>
      </c>
      <c r="B15" s="32" t="s">
        <v>6588</v>
      </c>
      <c r="C15" s="287">
        <f>SUM(C16:C20)</f>
        <v>0</v>
      </c>
      <c r="D15" s="287">
        <f>SUM(D16:D20)</f>
        <v>0</v>
      </c>
      <c r="E15" s="287">
        <f>SUM(E16:E20)</f>
        <v>0</v>
      </c>
      <c r="F15" s="287">
        <f>SUM(F16:F20)</f>
        <v>0</v>
      </c>
      <c r="G15" s="287">
        <f>SUM(G16:G20)</f>
        <v>0</v>
      </c>
      <c r="H15" s="199" t="str">
        <f>'[1]OPĆI DIO'!$C$1</f>
        <v>odaberite -</v>
      </c>
    </row>
    <row r="16" spans="1:192">
      <c r="A16" s="288">
        <v>21</v>
      </c>
      <c r="B16" s="21" t="s">
        <v>6589</v>
      </c>
      <c r="C16" s="289"/>
      <c r="D16" s="289"/>
      <c r="E16" s="289"/>
      <c r="F16" s="289"/>
      <c r="G16" s="289"/>
      <c r="H16" s="199" t="str">
        <f>'[1]OPĆI DIO'!$C$1</f>
        <v>odaberite -</v>
      </c>
    </row>
    <row r="17" spans="1:8">
      <c r="A17" s="288">
        <v>22</v>
      </c>
      <c r="B17" s="21" t="s">
        <v>6590</v>
      </c>
      <c r="C17" s="289"/>
      <c r="D17" s="289"/>
      <c r="E17" s="289"/>
      <c r="F17" s="289"/>
      <c r="G17" s="289"/>
      <c r="H17" s="199" t="str">
        <f>'[1]OPĆI DIO'!$C$1</f>
        <v>odaberite -</v>
      </c>
    </row>
    <row r="18" spans="1:8">
      <c r="A18" s="288">
        <v>23</v>
      </c>
      <c r="B18" s="21" t="s">
        <v>6591</v>
      </c>
      <c r="C18" s="289"/>
      <c r="D18" s="289"/>
      <c r="E18" s="289"/>
      <c r="F18" s="289"/>
      <c r="G18" s="289"/>
      <c r="H18" s="199" t="str">
        <f>'[1]OPĆI DIO'!$C$1</f>
        <v>odaberite -</v>
      </c>
    </row>
    <row r="19" spans="1:8">
      <c r="A19" s="288">
        <v>24</v>
      </c>
      <c r="B19" s="21" t="s">
        <v>6592</v>
      </c>
      <c r="C19" s="289"/>
      <c r="D19" s="289"/>
      <c r="E19" s="289"/>
      <c r="F19" s="289"/>
      <c r="G19" s="289"/>
      <c r="H19" s="199" t="str">
        <f>'[1]OPĆI DIO'!$C$1</f>
        <v>odaberite -</v>
      </c>
    </row>
    <row r="20" spans="1:8">
      <c r="A20" s="288">
        <v>25</v>
      </c>
      <c r="B20" s="21" t="s">
        <v>6593</v>
      </c>
      <c r="C20" s="289"/>
      <c r="D20" s="289"/>
      <c r="E20" s="289"/>
      <c r="F20" s="289"/>
      <c r="G20" s="289"/>
      <c r="H20" s="199" t="str">
        <f>'[1]OPĆI DIO'!$C$1</f>
        <v>odaberite -</v>
      </c>
    </row>
    <row r="21" spans="1:8">
      <c r="A21" s="286">
        <v>3</v>
      </c>
      <c r="B21" s="32" t="s">
        <v>6594</v>
      </c>
      <c r="C21" s="290">
        <f>SUM(C22:C27)</f>
        <v>0</v>
      </c>
      <c r="D21" s="290">
        <f>SUM(D22:D27)</f>
        <v>0</v>
      </c>
      <c r="E21" s="290"/>
      <c r="F21" s="290"/>
      <c r="G21" s="290"/>
      <c r="H21" s="199" t="str">
        <f>'[1]OPĆI DIO'!$C$1</f>
        <v>odaberite -</v>
      </c>
    </row>
    <row r="22" spans="1:8">
      <c r="A22" s="288">
        <v>31</v>
      </c>
      <c r="B22" s="21" t="s">
        <v>6595</v>
      </c>
      <c r="C22" s="289"/>
      <c r="D22" s="289"/>
      <c r="E22" s="289"/>
      <c r="F22" s="289"/>
      <c r="G22" s="289"/>
      <c r="H22" s="199" t="str">
        <f>'[1]OPĆI DIO'!$C$1</f>
        <v>odaberite -</v>
      </c>
    </row>
    <row r="23" spans="1:8">
      <c r="A23" s="288">
        <v>32</v>
      </c>
      <c r="B23" s="21" t="s">
        <v>6596</v>
      </c>
      <c r="C23" s="289"/>
      <c r="D23" s="289"/>
      <c r="E23" s="289"/>
      <c r="F23" s="289"/>
      <c r="G23" s="289"/>
      <c r="H23" s="199" t="str">
        <f>'[1]OPĆI DIO'!$C$1</f>
        <v>odaberite -</v>
      </c>
    </row>
    <row r="24" spans="1:8">
      <c r="A24" s="288">
        <v>33</v>
      </c>
      <c r="B24" s="21" t="s">
        <v>6597</v>
      </c>
      <c r="C24" s="289"/>
      <c r="D24" s="289"/>
      <c r="E24" s="289"/>
      <c r="F24" s="289"/>
      <c r="G24" s="289"/>
      <c r="H24" s="199" t="str">
        <f>'[1]OPĆI DIO'!$C$1</f>
        <v>odaberite -</v>
      </c>
    </row>
    <row r="25" spans="1:8">
      <c r="A25" s="288">
        <v>34</v>
      </c>
      <c r="B25" s="21" t="s">
        <v>6598</v>
      </c>
      <c r="C25" s="289"/>
      <c r="D25" s="289"/>
      <c r="E25" s="289"/>
      <c r="F25" s="289"/>
      <c r="G25" s="289"/>
      <c r="H25" s="199" t="str">
        <f>'[1]OPĆI DIO'!$C$1</f>
        <v>odaberite -</v>
      </c>
    </row>
    <row r="26" spans="1:8">
      <c r="A26" s="288">
        <v>35</v>
      </c>
      <c r="B26" s="21" t="s">
        <v>6599</v>
      </c>
      <c r="C26" s="289"/>
      <c r="D26" s="289"/>
      <c r="E26" s="289"/>
      <c r="F26" s="289"/>
      <c r="G26" s="289"/>
      <c r="H26" s="199" t="str">
        <f>'[1]OPĆI DIO'!$C$1</f>
        <v>odaberite -</v>
      </c>
    </row>
    <row r="27" spans="1:8" ht="25.5">
      <c r="A27" s="288">
        <v>36</v>
      </c>
      <c r="B27" s="21" t="s">
        <v>6600</v>
      </c>
      <c r="C27" s="289"/>
      <c r="D27" s="289"/>
      <c r="E27" s="289"/>
      <c r="F27" s="289"/>
      <c r="G27" s="289"/>
      <c r="H27" s="199" t="str">
        <f>'[1]OPĆI DIO'!$C$1</f>
        <v>odaberite -</v>
      </c>
    </row>
    <row r="28" spans="1:8">
      <c r="A28" s="286">
        <v>4</v>
      </c>
      <c r="B28" s="32" t="s">
        <v>6601</v>
      </c>
      <c r="C28" s="290">
        <f>SUM(C29:C37)</f>
        <v>0</v>
      </c>
      <c r="D28" s="290">
        <f>SUM(D29:D37)</f>
        <v>0</v>
      </c>
      <c r="E28" s="290"/>
      <c r="F28" s="290"/>
      <c r="G28" s="290"/>
      <c r="H28" s="199" t="str">
        <f>'[1]OPĆI DIO'!$C$1</f>
        <v>odaberite -</v>
      </c>
    </row>
    <row r="29" spans="1:8">
      <c r="A29" s="288">
        <v>41</v>
      </c>
      <c r="B29" s="21" t="s">
        <v>6602</v>
      </c>
      <c r="C29" s="289"/>
      <c r="D29" s="289"/>
      <c r="E29" s="289"/>
      <c r="F29" s="289"/>
      <c r="G29" s="289"/>
      <c r="H29" s="199" t="str">
        <f>'[1]OPĆI DIO'!$C$1</f>
        <v>odaberite -</v>
      </c>
    </row>
    <row r="30" spans="1:8">
      <c r="A30" s="288">
        <v>42</v>
      </c>
      <c r="B30" s="21" t="s">
        <v>6603</v>
      </c>
      <c r="C30" s="289"/>
      <c r="D30" s="289"/>
      <c r="E30" s="289"/>
      <c r="F30" s="289"/>
      <c r="G30" s="289"/>
      <c r="H30" s="199" t="str">
        <f>'[1]OPĆI DIO'!$C$1</f>
        <v>odaberite -</v>
      </c>
    </row>
    <row r="31" spans="1:8">
      <c r="A31" s="288">
        <v>43</v>
      </c>
      <c r="B31" s="21" t="s">
        <v>6604</v>
      </c>
      <c r="C31" s="289"/>
      <c r="D31" s="289"/>
      <c r="E31" s="289"/>
      <c r="F31" s="289"/>
      <c r="G31" s="289"/>
      <c r="H31" s="199" t="str">
        <f>'[1]OPĆI DIO'!$C$1</f>
        <v>odaberite -</v>
      </c>
    </row>
    <row r="32" spans="1:8">
      <c r="A32" s="288">
        <v>44</v>
      </c>
      <c r="B32" s="21" t="s">
        <v>6605</v>
      </c>
      <c r="C32" s="289"/>
      <c r="D32" s="289"/>
      <c r="E32" s="289"/>
      <c r="F32" s="289"/>
      <c r="G32" s="289"/>
      <c r="H32" s="199" t="str">
        <f>'[1]OPĆI DIO'!$C$1</f>
        <v>odaberite -</v>
      </c>
    </row>
    <row r="33" spans="1:8">
      <c r="A33" s="288">
        <v>45</v>
      </c>
      <c r="B33" s="21" t="s">
        <v>6606</v>
      </c>
      <c r="C33" s="289"/>
      <c r="D33" s="289"/>
      <c r="E33" s="289"/>
      <c r="F33" s="289"/>
      <c r="G33" s="289"/>
      <c r="H33" s="199" t="str">
        <f>'[1]OPĆI DIO'!$C$1</f>
        <v>odaberite -</v>
      </c>
    </row>
    <row r="34" spans="1:8">
      <c r="A34" s="288">
        <v>46</v>
      </c>
      <c r="B34" s="21" t="s">
        <v>2916</v>
      </c>
      <c r="C34" s="289"/>
      <c r="D34" s="289"/>
      <c r="E34" s="289"/>
      <c r="F34" s="289"/>
      <c r="G34" s="289"/>
      <c r="H34" s="199" t="str">
        <f>'[1]OPĆI DIO'!$C$1</f>
        <v>odaberite -</v>
      </c>
    </row>
    <row r="35" spans="1:8">
      <c r="A35" s="288">
        <v>47</v>
      </c>
      <c r="B35" s="21" t="s">
        <v>6607</v>
      </c>
      <c r="C35" s="289"/>
      <c r="D35" s="289"/>
      <c r="E35" s="289"/>
      <c r="F35" s="289"/>
      <c r="G35" s="289"/>
      <c r="H35" s="199" t="str">
        <f>'[1]OPĆI DIO'!$C$1</f>
        <v>odaberite -</v>
      </c>
    </row>
    <row r="36" spans="1:8">
      <c r="A36" s="288">
        <v>48</v>
      </c>
      <c r="B36" s="21" t="s">
        <v>6608</v>
      </c>
      <c r="C36" s="289"/>
      <c r="D36" s="289"/>
      <c r="E36" s="289"/>
      <c r="F36" s="289"/>
      <c r="G36" s="289"/>
      <c r="H36" s="199" t="str">
        <f>'[1]OPĆI DIO'!$C$1</f>
        <v>odaberite -</v>
      </c>
    </row>
    <row r="37" spans="1:8">
      <c r="A37" s="288">
        <v>49</v>
      </c>
      <c r="B37" s="21" t="s">
        <v>6609</v>
      </c>
      <c r="C37" s="289"/>
      <c r="D37" s="289"/>
      <c r="E37" s="289"/>
      <c r="F37" s="289"/>
      <c r="G37" s="289"/>
      <c r="H37" s="199" t="str">
        <f>'[1]OPĆI DIO'!$C$1</f>
        <v>odaberite -</v>
      </c>
    </row>
    <row r="38" spans="1:8">
      <c r="A38" s="286">
        <v>5</v>
      </c>
      <c r="B38" s="32" t="s">
        <v>6610</v>
      </c>
      <c r="C38" s="290">
        <f>SUM(C39:C44)</f>
        <v>0</v>
      </c>
      <c r="D38" s="290">
        <f>SUM(D39:D44)</f>
        <v>0</v>
      </c>
      <c r="E38" s="290"/>
      <c r="F38" s="290"/>
      <c r="G38" s="290"/>
      <c r="H38" s="199" t="str">
        <f>'[1]OPĆI DIO'!$C$1</f>
        <v>odaberite -</v>
      </c>
    </row>
    <row r="39" spans="1:8">
      <c r="A39" s="288">
        <v>51</v>
      </c>
      <c r="B39" s="21" t="s">
        <v>6611</v>
      </c>
      <c r="C39" s="289"/>
      <c r="D39" s="289"/>
      <c r="E39" s="289"/>
      <c r="F39" s="289"/>
      <c r="G39" s="289"/>
      <c r="H39" s="199" t="str">
        <f>'[1]OPĆI DIO'!$C$1</f>
        <v>odaberite -</v>
      </c>
    </row>
    <row r="40" spans="1:8">
      <c r="A40" s="288">
        <v>52</v>
      </c>
      <c r="B40" s="21" t="s">
        <v>6612</v>
      </c>
      <c r="C40" s="289"/>
      <c r="D40" s="289"/>
      <c r="E40" s="289"/>
      <c r="F40" s="289"/>
      <c r="G40" s="289"/>
      <c r="H40" s="199" t="str">
        <f>'[1]OPĆI DIO'!$C$1</f>
        <v>odaberite -</v>
      </c>
    </row>
    <row r="41" spans="1:8">
      <c r="A41" s="288">
        <v>53</v>
      </c>
      <c r="B41" s="21" t="s">
        <v>6613</v>
      </c>
      <c r="C41" s="289"/>
      <c r="D41" s="289"/>
      <c r="E41" s="289"/>
      <c r="F41" s="289"/>
      <c r="G41" s="289"/>
      <c r="H41" s="199" t="str">
        <f>'[1]OPĆI DIO'!$C$1</f>
        <v>odaberite -</v>
      </c>
    </row>
    <row r="42" spans="1:8">
      <c r="A42" s="288">
        <v>54</v>
      </c>
      <c r="B42" s="21" t="s">
        <v>6614</v>
      </c>
      <c r="C42" s="289"/>
      <c r="D42" s="289"/>
      <c r="E42" s="289"/>
      <c r="F42" s="289"/>
      <c r="G42" s="289"/>
      <c r="H42" s="199" t="str">
        <f>'[1]OPĆI DIO'!$C$1</f>
        <v>odaberite -</v>
      </c>
    </row>
    <row r="43" spans="1:8">
      <c r="A43" s="288">
        <v>55</v>
      </c>
      <c r="B43" s="21" t="s">
        <v>6615</v>
      </c>
      <c r="C43" s="289"/>
      <c r="D43" s="289"/>
      <c r="E43" s="289"/>
      <c r="F43" s="289"/>
      <c r="G43" s="289"/>
      <c r="H43" s="199" t="str">
        <f>'[1]OPĆI DIO'!$C$1</f>
        <v>odaberite -</v>
      </c>
    </row>
    <row r="44" spans="1:8" ht="25.5">
      <c r="A44" s="288">
        <v>56</v>
      </c>
      <c r="B44" s="21" t="s">
        <v>6616</v>
      </c>
      <c r="C44" s="289"/>
      <c r="D44" s="289"/>
      <c r="E44" s="289"/>
      <c r="F44" s="289"/>
      <c r="G44" s="289"/>
      <c r="H44" s="199" t="str">
        <f>'[1]OPĆI DIO'!$C$1</f>
        <v>odaberite -</v>
      </c>
    </row>
    <row r="45" spans="1:8">
      <c r="A45" s="286">
        <v>6</v>
      </c>
      <c r="B45" s="32" t="s">
        <v>6617</v>
      </c>
      <c r="C45" s="290">
        <f>SUM(C46:C51)</f>
        <v>0</v>
      </c>
      <c r="D45" s="290">
        <f>SUM(D46:D51)</f>
        <v>0</v>
      </c>
      <c r="E45" s="290"/>
      <c r="F45" s="290"/>
      <c r="G45" s="290"/>
      <c r="H45" s="199" t="str">
        <f>'[1]OPĆI DIO'!$C$1</f>
        <v>odaberite -</v>
      </c>
    </row>
    <row r="46" spans="1:8">
      <c r="A46" s="288">
        <v>61</v>
      </c>
      <c r="B46" s="21" t="s">
        <v>6618</v>
      </c>
      <c r="C46" s="289"/>
      <c r="D46" s="289"/>
      <c r="E46" s="289"/>
      <c r="F46" s="289"/>
      <c r="G46" s="289"/>
      <c r="H46" s="199" t="str">
        <f>'[1]OPĆI DIO'!$C$1</f>
        <v>odaberite -</v>
      </c>
    </row>
    <row r="47" spans="1:8">
      <c r="A47" s="288">
        <v>62</v>
      </c>
      <c r="B47" s="21" t="s">
        <v>6619</v>
      </c>
      <c r="C47" s="289"/>
      <c r="D47" s="289"/>
      <c r="E47" s="289"/>
      <c r="F47" s="289"/>
      <c r="G47" s="289"/>
      <c r="H47" s="199" t="str">
        <f>'[1]OPĆI DIO'!$C$1</f>
        <v>odaberite -</v>
      </c>
    </row>
    <row r="48" spans="1:8">
      <c r="A48" s="288">
        <v>63</v>
      </c>
      <c r="B48" s="21" t="s">
        <v>6620</v>
      </c>
      <c r="C48" s="289"/>
      <c r="D48" s="289"/>
      <c r="E48" s="289"/>
      <c r="F48" s="289"/>
      <c r="G48" s="289"/>
      <c r="H48" s="199" t="str">
        <f>'[1]OPĆI DIO'!$C$1</f>
        <v>odaberite -</v>
      </c>
    </row>
    <row r="49" spans="1:8">
      <c r="A49" s="288">
        <v>64</v>
      </c>
      <c r="B49" s="21" t="s">
        <v>6621</v>
      </c>
      <c r="C49" s="289"/>
      <c r="D49" s="289"/>
      <c r="E49" s="289"/>
      <c r="F49" s="289"/>
      <c r="G49" s="289"/>
      <c r="H49" s="199" t="str">
        <f>'[1]OPĆI DIO'!$C$1</f>
        <v>odaberite -</v>
      </c>
    </row>
    <row r="50" spans="1:8" ht="25.5">
      <c r="A50" s="288">
        <v>65</v>
      </c>
      <c r="B50" s="21" t="s">
        <v>6622</v>
      </c>
      <c r="C50" s="289"/>
      <c r="D50" s="289"/>
      <c r="E50" s="289"/>
      <c r="F50" s="289"/>
      <c r="G50" s="289"/>
      <c r="H50" s="199" t="str">
        <f>'[1]OPĆI DIO'!$C$1</f>
        <v>odaberite -</v>
      </c>
    </row>
    <row r="51" spans="1:8" ht="25.5">
      <c r="A51" s="288">
        <v>66</v>
      </c>
      <c r="B51" s="21" t="s">
        <v>6623</v>
      </c>
      <c r="C51" s="289"/>
      <c r="D51" s="289"/>
      <c r="E51" s="289"/>
      <c r="F51" s="289"/>
      <c r="G51" s="289"/>
      <c r="H51" s="199" t="str">
        <f>'[1]OPĆI DIO'!$C$1</f>
        <v>odaberite -</v>
      </c>
    </row>
    <row r="52" spans="1:8">
      <c r="A52" s="286">
        <v>7</v>
      </c>
      <c r="B52" s="32" t="s">
        <v>6624</v>
      </c>
      <c r="C52" s="290">
        <f>SUM(C53:C58)</f>
        <v>0</v>
      </c>
      <c r="D52" s="290">
        <f>SUM(D53:D58)</f>
        <v>0</v>
      </c>
      <c r="E52" s="290"/>
      <c r="F52" s="290"/>
      <c r="G52" s="290"/>
      <c r="H52" s="199" t="str">
        <f>'[1]OPĆI DIO'!$C$1</f>
        <v>odaberite -</v>
      </c>
    </row>
    <row r="53" spans="1:8">
      <c r="A53" s="288">
        <v>71</v>
      </c>
      <c r="B53" s="21" t="s">
        <v>6625</v>
      </c>
      <c r="C53" s="289"/>
      <c r="D53" s="289"/>
      <c r="E53" s="289"/>
      <c r="F53" s="289"/>
      <c r="G53" s="289"/>
      <c r="H53" s="199" t="str">
        <f>'[1]OPĆI DIO'!$C$1</f>
        <v>odaberite -</v>
      </c>
    </row>
    <row r="54" spans="1:8">
      <c r="A54" s="288">
        <v>72</v>
      </c>
      <c r="B54" s="21" t="s">
        <v>6626</v>
      </c>
      <c r="C54" s="289"/>
      <c r="D54" s="289"/>
      <c r="E54" s="289"/>
      <c r="F54" s="289"/>
      <c r="G54" s="289"/>
      <c r="H54" s="199" t="str">
        <f>'[1]OPĆI DIO'!$C$1</f>
        <v>odaberite -</v>
      </c>
    </row>
    <row r="55" spans="1:8">
      <c r="A55" s="288">
        <v>73</v>
      </c>
      <c r="B55" s="21" t="s">
        <v>6627</v>
      </c>
      <c r="C55" s="289"/>
      <c r="D55" s="289"/>
      <c r="E55" s="289"/>
      <c r="F55" s="289"/>
      <c r="G55" s="289"/>
      <c r="H55" s="199" t="str">
        <f>'[1]OPĆI DIO'!$C$1</f>
        <v>odaberite -</v>
      </c>
    </row>
    <row r="56" spans="1:8">
      <c r="A56" s="288">
        <v>74</v>
      </c>
      <c r="B56" s="21" t="s">
        <v>6628</v>
      </c>
      <c r="C56" s="289"/>
      <c r="D56" s="289"/>
      <c r="E56" s="289"/>
      <c r="F56" s="289"/>
      <c r="G56" s="289"/>
      <c r="H56" s="199" t="str">
        <f>'[1]OPĆI DIO'!$C$1</f>
        <v>odaberite -</v>
      </c>
    </row>
    <row r="57" spans="1:8">
      <c r="A57" s="288">
        <v>75</v>
      </c>
      <c r="B57" s="21" t="s">
        <v>6629</v>
      </c>
      <c r="C57" s="289"/>
      <c r="D57" s="289"/>
      <c r="E57" s="289"/>
      <c r="F57" s="289"/>
      <c r="G57" s="289"/>
      <c r="H57" s="199" t="str">
        <f>'[1]OPĆI DIO'!$C$1</f>
        <v>odaberite -</v>
      </c>
    </row>
    <row r="58" spans="1:8" ht="25.5">
      <c r="A58" s="288">
        <v>76</v>
      </c>
      <c r="B58" s="21" t="s">
        <v>6630</v>
      </c>
      <c r="C58" s="289"/>
      <c r="D58" s="289"/>
      <c r="E58" s="289"/>
      <c r="F58" s="289"/>
      <c r="G58" s="289"/>
      <c r="H58" s="199" t="str">
        <f>'[1]OPĆI DIO'!$C$1</f>
        <v>odaberite -</v>
      </c>
    </row>
    <row r="59" spans="1:8">
      <c r="A59" s="286">
        <v>8</v>
      </c>
      <c r="B59" s="32" t="s">
        <v>6631</v>
      </c>
      <c r="C59" s="290">
        <f>SUM(C60:C65)</f>
        <v>0</v>
      </c>
      <c r="D59" s="290">
        <f>SUM(D60:D65)</f>
        <v>0</v>
      </c>
      <c r="E59" s="290">
        <f>SUM(E60:E65)</f>
        <v>0</v>
      </c>
      <c r="F59" s="290">
        <f>SUM(F60:F65)</f>
        <v>0</v>
      </c>
      <c r="G59" s="290">
        <f>SUM(G60:G65)</f>
        <v>0</v>
      </c>
      <c r="H59" s="199" t="str">
        <f>'[1]OPĆI DIO'!$C$1</f>
        <v>odaberite -</v>
      </c>
    </row>
    <row r="60" spans="1:8">
      <c r="A60" s="288">
        <v>81</v>
      </c>
      <c r="B60" s="21" t="s">
        <v>6632</v>
      </c>
      <c r="C60" s="289"/>
      <c r="D60" s="289"/>
      <c r="E60" s="289"/>
      <c r="F60" s="289"/>
      <c r="G60" s="289"/>
      <c r="H60" s="199" t="str">
        <f>'[1]OPĆI DIO'!$C$1</f>
        <v>odaberite -</v>
      </c>
    </row>
    <row r="61" spans="1:8">
      <c r="A61" s="288">
        <v>82</v>
      </c>
      <c r="B61" s="21" t="s">
        <v>2902</v>
      </c>
      <c r="C61" s="289"/>
      <c r="D61" s="289"/>
      <c r="E61" s="289"/>
      <c r="F61" s="289"/>
      <c r="G61" s="289"/>
      <c r="H61" s="199" t="str">
        <f>'[1]OPĆI DIO'!$C$1</f>
        <v>odaberite -</v>
      </c>
    </row>
    <row r="62" spans="1:8">
      <c r="A62" s="288">
        <v>83</v>
      </c>
      <c r="B62" s="21" t="s">
        <v>6633</v>
      </c>
      <c r="C62" s="289"/>
      <c r="D62" s="289"/>
      <c r="E62" s="289"/>
      <c r="F62" s="289"/>
      <c r="G62" s="289"/>
      <c r="H62" s="199" t="str">
        <f>'[1]OPĆI DIO'!$C$1</f>
        <v>odaberite -</v>
      </c>
    </row>
    <row r="63" spans="1:8">
      <c r="A63" s="288">
        <v>84</v>
      </c>
      <c r="B63" s="21" t="s">
        <v>6634</v>
      </c>
      <c r="C63" s="289"/>
      <c r="D63" s="289"/>
      <c r="E63" s="289"/>
      <c r="F63" s="289"/>
      <c r="G63" s="289"/>
      <c r="H63" s="199" t="str">
        <f>'[1]OPĆI DIO'!$C$1</f>
        <v>odaberite -</v>
      </c>
    </row>
    <row r="64" spans="1:8">
      <c r="A64" s="288">
        <v>85</v>
      </c>
      <c r="B64" s="21" t="s">
        <v>6635</v>
      </c>
      <c r="C64" s="289"/>
      <c r="D64" s="289"/>
      <c r="E64" s="289"/>
      <c r="F64" s="289"/>
      <c r="G64" s="289"/>
      <c r="H64" s="199" t="str">
        <f>'[1]OPĆI DIO'!$C$1</f>
        <v>odaberite -</v>
      </c>
    </row>
    <row r="65" spans="1:8" ht="25.5">
      <c r="A65" s="288">
        <v>86</v>
      </c>
      <c r="B65" s="21" t="s">
        <v>6636</v>
      </c>
      <c r="C65" s="289"/>
      <c r="D65" s="289"/>
      <c r="E65" s="289"/>
      <c r="F65" s="289"/>
      <c r="G65" s="289"/>
      <c r="H65" s="199" t="str">
        <f>'[1]OPĆI DIO'!$C$1</f>
        <v>odaberite -</v>
      </c>
    </row>
    <row r="66" spans="1:8">
      <c r="A66" s="286">
        <v>9</v>
      </c>
      <c r="B66" s="32" t="s">
        <v>6637</v>
      </c>
      <c r="C66" s="290">
        <f>SUM(C67:C74)</f>
        <v>27123434</v>
      </c>
      <c r="D66" s="290">
        <f>SUM(D67:D74)</f>
        <v>18396741</v>
      </c>
      <c r="E66" s="290">
        <v>27475584</v>
      </c>
      <c r="F66" s="290">
        <v>11868679</v>
      </c>
      <c r="G66" s="290">
        <v>10057585</v>
      </c>
      <c r="H66" s="199" t="str">
        <f>'[1]OPĆI DIO'!$C$1</f>
        <v>odaberite -</v>
      </c>
    </row>
    <row r="67" spans="1:8">
      <c r="A67" s="288">
        <v>91</v>
      </c>
      <c r="B67" s="21" t="s">
        <v>6638</v>
      </c>
      <c r="C67" s="289"/>
      <c r="D67" s="289"/>
      <c r="E67" s="289"/>
      <c r="F67" s="289"/>
      <c r="G67" s="289"/>
      <c r="H67" s="199" t="str">
        <f>'[1]OPĆI DIO'!$C$1</f>
        <v>odaberite -</v>
      </c>
    </row>
    <row r="68" spans="1:8">
      <c r="A68" s="288">
        <v>92</v>
      </c>
      <c r="B68" s="21" t="s">
        <v>6639</v>
      </c>
      <c r="C68" s="289"/>
      <c r="D68" s="289"/>
      <c r="E68" s="289"/>
      <c r="F68" s="289"/>
      <c r="G68" s="289"/>
      <c r="H68" s="199" t="str">
        <f>'[1]OPĆI DIO'!$C$1</f>
        <v>odaberite -</v>
      </c>
    </row>
    <row r="69" spans="1:8" ht="26.25" customHeight="1">
      <c r="A69" s="288">
        <v>93</v>
      </c>
      <c r="B69" s="21" t="s">
        <v>6640</v>
      </c>
      <c r="C69" s="289"/>
      <c r="D69" s="289"/>
      <c r="E69" s="289"/>
      <c r="F69" s="289"/>
      <c r="G69" s="289"/>
      <c r="H69" s="199" t="str">
        <f>'[1]OPĆI DIO'!$C$1</f>
        <v>odaberite -</v>
      </c>
    </row>
    <row r="70" spans="1:8">
      <c r="A70" s="288">
        <v>94</v>
      </c>
      <c r="B70" s="21" t="s">
        <v>6641</v>
      </c>
      <c r="C70" s="289">
        <v>27123434</v>
      </c>
      <c r="D70" s="289">
        <v>18396741</v>
      </c>
      <c r="E70" s="289">
        <v>27475584</v>
      </c>
      <c r="F70" s="289">
        <v>11868679</v>
      </c>
      <c r="G70" s="289">
        <v>10057585</v>
      </c>
      <c r="H70" s="199" t="str">
        <f>'[1]OPĆI DIO'!$C$1</f>
        <v>odaberite -</v>
      </c>
    </row>
    <row r="71" spans="1:8">
      <c r="A71" s="288">
        <v>95</v>
      </c>
      <c r="B71" s="21" t="s">
        <v>2912</v>
      </c>
      <c r="C71" s="289"/>
      <c r="D71" s="289"/>
      <c r="E71" s="289"/>
      <c r="F71" s="289"/>
      <c r="G71" s="289"/>
      <c r="H71" s="199" t="str">
        <f>'[1]OPĆI DIO'!$C$1</f>
        <v>odaberite -</v>
      </c>
    </row>
    <row r="72" spans="1:8">
      <c r="A72" s="288">
        <v>96</v>
      </c>
      <c r="B72" s="21" t="s">
        <v>2910</v>
      </c>
      <c r="C72" s="289"/>
      <c r="D72" s="289"/>
      <c r="E72" s="289"/>
      <c r="F72" s="289"/>
      <c r="G72" s="289"/>
      <c r="H72" s="199" t="str">
        <f>'[1]OPĆI DIO'!$C$1</f>
        <v>odaberite -</v>
      </c>
    </row>
    <row r="73" spans="1:8">
      <c r="A73" s="288">
        <v>97</v>
      </c>
      <c r="B73" s="21" t="s">
        <v>2896</v>
      </c>
      <c r="C73" s="289"/>
      <c r="D73" s="289"/>
      <c r="E73" s="289"/>
      <c r="F73" s="289"/>
      <c r="G73" s="289"/>
      <c r="H73" s="199" t="str">
        <f>'[1]OPĆI DIO'!$C$1</f>
        <v>odaberite -</v>
      </c>
    </row>
    <row r="74" spans="1:8">
      <c r="A74" s="288">
        <v>98</v>
      </c>
      <c r="B74" s="21" t="s">
        <v>2898</v>
      </c>
      <c r="C74" s="289"/>
      <c r="D74" s="289"/>
      <c r="E74" s="289"/>
      <c r="F74" s="289"/>
      <c r="G74" s="289"/>
      <c r="H74" s="199" t="str">
        <f>'[1]OPĆI DIO'!$C$1</f>
        <v>odaberite -</v>
      </c>
    </row>
    <row r="75" spans="1:8">
      <c r="A75" s="286">
        <v>10</v>
      </c>
      <c r="B75" s="32" t="s">
        <v>6642</v>
      </c>
      <c r="C75" s="290">
        <f>SUM(C76:C84)</f>
        <v>0</v>
      </c>
      <c r="D75" s="290">
        <f>SUM(D76:D84)</f>
        <v>0</v>
      </c>
      <c r="E75" s="290"/>
      <c r="F75" s="290"/>
      <c r="G75" s="290"/>
      <c r="H75" s="199" t="str">
        <f>'[1]OPĆI DIO'!$C$1</f>
        <v>odaberite -</v>
      </c>
    </row>
    <row r="76" spans="1:8">
      <c r="A76" s="288">
        <v>101</v>
      </c>
      <c r="B76" s="21" t="s">
        <v>6643</v>
      </c>
      <c r="C76" s="289"/>
      <c r="D76" s="289"/>
      <c r="E76" s="289"/>
      <c r="F76" s="289"/>
      <c r="G76" s="289"/>
      <c r="H76" s="199" t="str">
        <f>'[1]OPĆI DIO'!$C$1</f>
        <v>odaberite -</v>
      </c>
    </row>
    <row r="77" spans="1:8">
      <c r="A77" s="288">
        <v>102</v>
      </c>
      <c r="B77" s="21" t="s">
        <v>6644</v>
      </c>
      <c r="C77" s="289"/>
      <c r="D77" s="289"/>
      <c r="E77" s="289"/>
      <c r="F77" s="289"/>
      <c r="G77" s="289"/>
      <c r="H77" s="199" t="str">
        <f>'[1]OPĆI DIO'!$C$1</f>
        <v>odaberite -</v>
      </c>
    </row>
    <row r="78" spans="1:8">
      <c r="A78" s="288">
        <v>103</v>
      </c>
      <c r="B78" s="21" t="s">
        <v>6645</v>
      </c>
      <c r="C78" s="289"/>
      <c r="D78" s="289"/>
      <c r="E78" s="289"/>
      <c r="F78" s="289"/>
      <c r="G78" s="289"/>
      <c r="H78" s="199" t="str">
        <f>'[1]OPĆI DIO'!$C$1</f>
        <v>odaberite -</v>
      </c>
    </row>
    <row r="79" spans="1:8">
      <c r="A79" s="288">
        <v>104</v>
      </c>
      <c r="B79" s="21" t="s">
        <v>2937</v>
      </c>
      <c r="C79" s="289"/>
      <c r="D79" s="289"/>
      <c r="E79" s="289"/>
      <c r="F79" s="289"/>
      <c r="G79" s="289"/>
      <c r="H79" s="199" t="str">
        <f>'[1]OPĆI DIO'!$C$1</f>
        <v>odaberite -</v>
      </c>
    </row>
    <row r="80" spans="1:8">
      <c r="A80" s="288">
        <v>105</v>
      </c>
      <c r="B80" s="21" t="s">
        <v>6646</v>
      </c>
      <c r="C80" s="289"/>
      <c r="D80" s="289"/>
      <c r="E80" s="289"/>
      <c r="F80" s="289"/>
      <c r="G80" s="289"/>
      <c r="H80" s="199" t="str">
        <f>'[1]OPĆI DIO'!$C$1</f>
        <v>odaberite -</v>
      </c>
    </row>
    <row r="81" spans="1:8">
      <c r="A81" s="288">
        <v>106</v>
      </c>
      <c r="B81" s="21" t="s">
        <v>6647</v>
      </c>
      <c r="C81" s="289"/>
      <c r="D81" s="289"/>
      <c r="E81" s="289"/>
      <c r="F81" s="289"/>
      <c r="G81" s="289"/>
      <c r="H81" s="199" t="str">
        <f>'[1]OPĆI DIO'!$C$1</f>
        <v>odaberite -</v>
      </c>
    </row>
    <row r="82" spans="1:8" ht="25.5">
      <c r="A82" s="288">
        <v>107</v>
      </c>
      <c r="B82" s="21" t="s">
        <v>6648</v>
      </c>
      <c r="C82" s="289"/>
      <c r="D82" s="289"/>
      <c r="E82" s="289"/>
      <c r="F82" s="289"/>
      <c r="G82" s="289"/>
      <c r="H82" s="199" t="str">
        <f>'[1]OPĆI DIO'!$C$1</f>
        <v>odaberite -</v>
      </c>
    </row>
    <row r="83" spans="1:8">
      <c r="A83" s="288">
        <v>108</v>
      </c>
      <c r="B83" s="21" t="s">
        <v>6649</v>
      </c>
      <c r="C83" s="289"/>
      <c r="D83" s="289"/>
      <c r="E83" s="289"/>
      <c r="F83" s="289"/>
      <c r="G83" s="289"/>
      <c r="H83" s="199" t="str">
        <f>'[1]OPĆI DIO'!$C$1</f>
        <v>odaberite -</v>
      </c>
    </row>
    <row r="84" spans="1:8" ht="25.5">
      <c r="A84" s="288">
        <v>109</v>
      </c>
      <c r="B84" s="21" t="s">
        <v>6650</v>
      </c>
      <c r="C84" s="289"/>
      <c r="D84" s="289"/>
      <c r="E84" s="289"/>
      <c r="F84" s="289"/>
      <c r="G84" s="289"/>
      <c r="H84" s="199" t="str">
        <f>'[1]OPĆI DIO'!$C$1</f>
        <v>odaberite -</v>
      </c>
    </row>
    <row r="85" spans="1:8"/>
    <row r="86" spans="1:8"/>
    <row r="87" spans="1:8"/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F10" sqref="F10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47"/>
      <c r="B1" s="147"/>
      <c r="C1" s="147"/>
      <c r="D1" s="147"/>
      <c r="E1" s="147"/>
      <c r="F1" s="147"/>
      <c r="G1" s="147"/>
      <c r="H1" s="147"/>
      <c r="I1" s="147"/>
      <c r="J1" s="147"/>
    </row>
    <row r="2" spans="1:10" ht="15.75">
      <c r="A2" s="312" t="s">
        <v>2864</v>
      </c>
      <c r="B2" s="312"/>
      <c r="C2" s="312"/>
      <c r="D2" s="312"/>
      <c r="E2" s="312"/>
      <c r="F2" s="312"/>
      <c r="G2" s="312"/>
      <c r="H2" s="312"/>
      <c r="I2" s="148"/>
      <c r="J2" s="148"/>
    </row>
    <row r="3" spans="1:10" ht="18">
      <c r="A3" s="147"/>
      <c r="B3" s="147"/>
      <c r="C3" s="147"/>
      <c r="D3" s="147"/>
      <c r="E3" s="147"/>
      <c r="F3" s="147"/>
      <c r="G3" s="147"/>
      <c r="H3" s="147"/>
      <c r="I3" s="149"/>
      <c r="J3" s="149"/>
    </row>
    <row r="4" spans="1:10" ht="15.75">
      <c r="A4" s="312" t="s">
        <v>2887</v>
      </c>
      <c r="B4" s="312"/>
      <c r="C4" s="312"/>
      <c r="D4" s="312"/>
      <c r="E4" s="312"/>
      <c r="F4" s="312"/>
      <c r="G4" s="312"/>
      <c r="H4" s="312"/>
      <c r="I4" s="150"/>
      <c r="J4" s="150"/>
    </row>
    <row r="5" spans="1:10" ht="18">
      <c r="A5" s="147"/>
      <c r="B5" s="147"/>
      <c r="C5" s="147"/>
      <c r="D5" s="147"/>
      <c r="E5" s="147"/>
      <c r="F5" s="147"/>
      <c r="G5" s="147"/>
      <c r="H5" s="147"/>
      <c r="I5" s="149"/>
      <c r="J5" s="149"/>
    </row>
    <row r="6" spans="1:10" ht="15.75">
      <c r="A6" s="312" t="s">
        <v>3608</v>
      </c>
      <c r="B6" s="312"/>
      <c r="C6" s="312"/>
      <c r="D6" s="312"/>
      <c r="E6" s="312"/>
      <c r="F6" s="312"/>
      <c r="G6" s="312"/>
      <c r="H6" s="312"/>
      <c r="I6" s="151"/>
      <c r="J6" s="151"/>
    </row>
    <row r="7" spans="1:10" ht="18">
      <c r="A7" s="147"/>
      <c r="B7" s="147"/>
      <c r="C7" s="147"/>
      <c r="D7" s="147"/>
      <c r="E7" s="147"/>
      <c r="F7" s="147"/>
      <c r="G7" s="147"/>
      <c r="H7" s="147"/>
      <c r="I7" s="149"/>
      <c r="J7" s="149"/>
    </row>
    <row r="8" spans="1:10" ht="25.5">
      <c r="A8" s="313" t="s">
        <v>3580</v>
      </c>
      <c r="B8" s="314"/>
      <c r="C8" s="315"/>
      <c r="D8" s="152" t="s">
        <v>3628</v>
      </c>
      <c r="E8" s="152" t="s">
        <v>3629</v>
      </c>
      <c r="F8" s="153" t="s">
        <v>3632</v>
      </c>
      <c r="G8" s="153" t="s">
        <v>3633</v>
      </c>
      <c r="H8" s="153" t="s">
        <v>3634</v>
      </c>
    </row>
    <row r="9" spans="1:10" s="156" customFormat="1" ht="11.25">
      <c r="A9" s="316">
        <v>1</v>
      </c>
      <c r="B9" s="317"/>
      <c r="C9" s="318"/>
      <c r="D9" s="154">
        <v>2</v>
      </c>
      <c r="E9" s="154">
        <v>3</v>
      </c>
      <c r="F9" s="155">
        <v>4</v>
      </c>
      <c r="G9" s="155">
        <v>5</v>
      </c>
      <c r="H9" s="155">
        <v>6</v>
      </c>
    </row>
    <row r="10" spans="1:10" s="199" customFormat="1">
      <c r="A10" s="157">
        <v>8</v>
      </c>
      <c r="B10" s="157"/>
      <c r="C10" s="157" t="s">
        <v>3609</v>
      </c>
      <c r="D10" s="219">
        <f>SUM(D11:D14)</f>
        <v>0</v>
      </c>
      <c r="E10" s="219">
        <f>SUM(E11:E14)</f>
        <v>0</v>
      </c>
      <c r="F10" s="219">
        <f>SUM(F11:F14)</f>
        <v>0</v>
      </c>
      <c r="G10" s="219">
        <f>SUM(G11:G14)</f>
        <v>0</v>
      </c>
      <c r="H10" s="219">
        <f>SUM(H11:H14)</f>
        <v>0</v>
      </c>
      <c r="I10" s="199" t="str">
        <f>'OPĆI DIO'!$C$1</f>
        <v>1837 SVEUČILIŠTE U ZAGREBU - GRAĐEVINSKI FAKULTET</v>
      </c>
    </row>
    <row r="11" spans="1:10">
      <c r="A11" s="157"/>
      <c r="B11" s="158">
        <v>81</v>
      </c>
      <c r="C11" s="267" t="s">
        <v>6554</v>
      </c>
      <c r="D11" s="217"/>
      <c r="E11" s="217"/>
      <c r="F11" s="216">
        <f>SUMIF('Unos prihoda i primitaka'!$L$3:$L$501,$B11,'Unos prihoda i primitaka'!G$3:G$501)</f>
        <v>0</v>
      </c>
      <c r="G11" s="216">
        <f>SUMIF('Unos prihoda i primitaka'!$L$3:$L$501,$B11,'Unos prihoda i primitaka'!H$3:H$501)</f>
        <v>0</v>
      </c>
      <c r="H11" s="216">
        <f>SUMIF('Unos prihoda i primitaka'!$L$3:$L$501,$B11,'Unos prihoda i primitaka'!I$3:I$501)</f>
        <v>0</v>
      </c>
      <c r="I11" s="199" t="str">
        <f>'OPĆI DIO'!$C$1</f>
        <v>1837 SVEUČILIŠTE U ZAGREBU - GRAĐEVINSKI FAKULTET</v>
      </c>
    </row>
    <row r="12" spans="1:10" ht="25.5">
      <c r="A12" s="157"/>
      <c r="B12" s="158">
        <v>82</v>
      </c>
      <c r="C12" s="267" t="s">
        <v>6555</v>
      </c>
      <c r="D12" s="217"/>
      <c r="E12" s="217"/>
      <c r="F12" s="216">
        <f>SUMIF('Unos prihoda i primitaka'!$L$3:$L$501,$B12,'Unos prihoda i primitaka'!G$3:G$501)</f>
        <v>0</v>
      </c>
      <c r="G12" s="216">
        <f>SUMIF('Unos prihoda i primitaka'!$L$3:$L$501,$B12,'Unos prihoda i primitaka'!H$3:H$501)</f>
        <v>0</v>
      </c>
      <c r="H12" s="216">
        <f>SUMIF('Unos prihoda i primitaka'!$L$3:$L$501,$B12,'Unos prihoda i primitaka'!I$3:I$501)</f>
        <v>0</v>
      </c>
      <c r="I12" s="199" t="str">
        <f>'OPĆI DIO'!$C$1</f>
        <v>1837 SVEUČILIŠTE U ZAGREBU - GRAĐEVINSKI FAKULTET</v>
      </c>
    </row>
    <row r="13" spans="1:10" ht="25.5">
      <c r="A13" s="157"/>
      <c r="B13" s="158">
        <v>83</v>
      </c>
      <c r="C13" s="267" t="s">
        <v>6556</v>
      </c>
      <c r="D13" s="217"/>
      <c r="E13" s="217"/>
      <c r="F13" s="216">
        <f>SUMIF('Unos prihoda i primitaka'!$L$3:$L$501,$B13,'Unos prihoda i primitaka'!G$3:G$501)</f>
        <v>0</v>
      </c>
      <c r="G13" s="216">
        <f>SUMIF('Unos prihoda i primitaka'!$L$3:$L$501,$B13,'Unos prihoda i primitaka'!H$3:H$501)</f>
        <v>0</v>
      </c>
      <c r="H13" s="216">
        <f>SUMIF('Unos prihoda i primitaka'!$L$3:$L$501,$B13,'Unos prihoda i primitaka'!I$3:I$501)</f>
        <v>0</v>
      </c>
      <c r="I13" s="199" t="str">
        <f>'OPĆI DIO'!$C$1</f>
        <v>1837 SVEUČILIŠTE U ZAGREBU - GRAĐEVINSKI FAKULTET</v>
      </c>
    </row>
    <row r="14" spans="1:10">
      <c r="A14" s="157"/>
      <c r="B14" s="158">
        <v>84</v>
      </c>
      <c r="C14" s="158" t="s">
        <v>2884</v>
      </c>
      <c r="D14" s="217"/>
      <c r="E14" s="217"/>
      <c r="F14" s="216">
        <f>SUMIF('Unos prihoda i primitaka'!$L$3:$L$501,$B14,'Unos prihoda i primitaka'!G$3:G$501)</f>
        <v>0</v>
      </c>
      <c r="G14" s="216">
        <f>SUMIF('Unos prihoda i primitaka'!$L$3:$L$501,$B14,'Unos prihoda i primitaka'!H$3:H$501)</f>
        <v>0</v>
      </c>
      <c r="H14" s="216">
        <f>SUMIF('Unos prihoda i primitaka'!$L$3:$L$501,$B14,'Unos prihoda i primitaka'!I$3:I$501)</f>
        <v>0</v>
      </c>
      <c r="I14" s="199" t="str">
        <f>'OPĆI DIO'!$C$1</f>
        <v>1837 SVEUČILIŠTE U ZAGREBU - GRAĐEVINSKI FAKULTET</v>
      </c>
    </row>
    <row r="15" spans="1:10" s="199" customFormat="1">
      <c r="A15" s="159">
        <v>5</v>
      </c>
      <c r="B15" s="159"/>
      <c r="C15" s="160" t="s">
        <v>3610</v>
      </c>
      <c r="D15" s="219">
        <f>SUM(D16:D21)</f>
        <v>3499</v>
      </c>
      <c r="E15" s="219">
        <f>SUM(E16:E21)</f>
        <v>8464</v>
      </c>
      <c r="F15" s="219">
        <f>SUM(F16:F21)</f>
        <v>3630</v>
      </c>
      <c r="G15" s="219">
        <f>SUM(G16:G21)</f>
        <v>3630</v>
      </c>
      <c r="H15" s="219">
        <f>SUM(H16:H21)</f>
        <v>3630</v>
      </c>
      <c r="I15" s="199" t="str">
        <f>'OPĆI DIO'!$C$1</f>
        <v>1837 SVEUČILIŠTE U ZAGREBU - GRAĐEVINSKI FAKULTET</v>
      </c>
    </row>
    <row r="16" spans="1:10">
      <c r="A16" s="158"/>
      <c r="B16" s="158">
        <v>51</v>
      </c>
      <c r="C16" s="265" t="s">
        <v>6542</v>
      </c>
      <c r="D16" s="217"/>
      <c r="E16" s="217"/>
      <c r="F16" s="218">
        <f>SUMIF('Unos rashoda i izdataka'!$P$3:$P$503,$B16,'Unos rashoda i izdataka'!J$3:J$503)+SUMIF('Unos rashoda P4'!$S$3:$S$501,$B16,'Unos rashoda P4'!H$3:H$501)</f>
        <v>0</v>
      </c>
      <c r="G16" s="218">
        <f>SUMIF('Unos rashoda i izdataka'!$P$3:$P$503,$B16,'Unos rashoda i izdataka'!K$3:K$503)+SUMIF('Unos rashoda P4'!$S$3:$S$501,$B16,'Unos rashoda P4'!I$3:I$501)</f>
        <v>0</v>
      </c>
      <c r="H16" s="218">
        <f>SUMIF('Unos rashoda i izdataka'!$P$3:$P$503,$B16,'Unos rashoda i izdataka'!L$3:L$503)+SUMIF('Unos rashoda P4'!$S$3:$S$501,$B16,'Unos rashoda P4'!J$3:J$501)</f>
        <v>0</v>
      </c>
      <c r="I16" s="199" t="str">
        <f>'OPĆI DIO'!$C$1</f>
        <v>1837 SVEUČILIŠTE U ZAGREBU - GRAĐEVINSKI FAKULTET</v>
      </c>
    </row>
    <row r="17" spans="1:9" ht="25.5">
      <c r="A17" s="158"/>
      <c r="B17" s="158">
        <v>52</v>
      </c>
      <c r="C17" s="265" t="s">
        <v>6543</v>
      </c>
      <c r="D17" s="217"/>
      <c r="E17" s="217"/>
      <c r="F17" s="218"/>
      <c r="G17" s="218"/>
      <c r="H17" s="218"/>
      <c r="I17" s="199"/>
    </row>
    <row r="18" spans="1:9" ht="25.5">
      <c r="A18" s="158"/>
      <c r="B18" s="158">
        <v>53</v>
      </c>
      <c r="C18" s="265" t="s">
        <v>6544</v>
      </c>
      <c r="D18" s="217"/>
      <c r="E18" s="217"/>
      <c r="F18" s="218"/>
      <c r="G18" s="218"/>
      <c r="H18" s="218"/>
      <c r="I18" s="199"/>
    </row>
    <row r="19" spans="1:9" ht="25.5">
      <c r="A19" s="158"/>
      <c r="B19" s="158">
        <v>54</v>
      </c>
      <c r="C19" s="161" t="s">
        <v>251</v>
      </c>
      <c r="D19" s="217">
        <v>3499</v>
      </c>
      <c r="E19" s="217">
        <v>8464</v>
      </c>
      <c r="F19" s="218">
        <f>SUMIF('Unos rashoda i izdataka'!$P$3:$P$503,$B19,'Unos rashoda i izdataka'!J$3:J$503)+SUMIF('Unos rashoda P4'!$S$3:$S$501,$B19,'Unos rashoda P4'!H$3:H$501)</f>
        <v>3630</v>
      </c>
      <c r="G19" s="218">
        <f>SUMIF('Unos rashoda i izdataka'!$P$3:$P$503,$B19,'Unos rashoda i izdataka'!K$3:K$503)+SUMIF('Unos rashoda P4'!$S$3:$S$501,$B19,'Unos rashoda P4'!I$3:I$501)</f>
        <v>3630</v>
      </c>
      <c r="H19" s="218">
        <f>SUMIF('Unos rashoda i izdataka'!$P$3:$P$503,$B19,'Unos rashoda i izdataka'!L$3:L$503)+SUMIF('Unos rashoda P4'!$S$3:$S$501,$B19,'Unos rashoda P4'!J$3:J$501)</f>
        <v>3630</v>
      </c>
      <c r="I19" s="199" t="str">
        <f>'OPĆI DIO'!$C$1</f>
        <v>1837 SVEUČILIŠTE U ZAGREBU - GRAĐEVINSKI FAKULTET</v>
      </c>
    </row>
    <row r="20" spans="1:9" ht="25.5">
      <c r="A20" s="158"/>
      <c r="B20" s="158">
        <v>55</v>
      </c>
      <c r="C20" s="161" t="s">
        <v>6545</v>
      </c>
      <c r="D20" s="217"/>
      <c r="E20" s="217"/>
      <c r="F20" s="218"/>
      <c r="G20" s="218"/>
      <c r="H20" s="218"/>
      <c r="I20" s="199"/>
    </row>
    <row r="21" spans="1:9"/>
    <row r="22" spans="1:9"/>
    <row r="23" spans="1:9"/>
  </sheetData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G6" sqref="G6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47"/>
      <c r="C1" s="147"/>
      <c r="D1" s="147"/>
      <c r="E1" s="147"/>
      <c r="F1" s="147"/>
      <c r="G1" s="147"/>
      <c r="H1" s="147"/>
      <c r="I1" s="147"/>
    </row>
    <row r="2" spans="1:9" ht="15.75">
      <c r="B2" s="312" t="s">
        <v>3611</v>
      </c>
      <c r="C2" s="312"/>
      <c r="D2" s="312"/>
      <c r="E2" s="312"/>
      <c r="F2" s="312"/>
      <c r="G2" s="312"/>
      <c r="H2" s="151"/>
      <c r="I2" s="151"/>
    </row>
    <row r="3" spans="1:9" ht="18">
      <c r="B3" s="147"/>
      <c r="C3" s="147"/>
      <c r="D3" s="147"/>
      <c r="E3" s="147"/>
      <c r="F3" s="147"/>
      <c r="G3" s="147"/>
      <c r="H3" s="149"/>
      <c r="I3" s="149"/>
    </row>
    <row r="4" spans="1:9" ht="25.5">
      <c r="A4" t="s">
        <v>4464</v>
      </c>
      <c r="B4" s="182" t="s">
        <v>3580</v>
      </c>
      <c r="C4" s="152" t="s">
        <v>3628</v>
      </c>
      <c r="D4" s="152" t="s">
        <v>3629</v>
      </c>
      <c r="E4" s="153" t="s">
        <v>3632</v>
      </c>
      <c r="F4" s="153" t="s">
        <v>3633</v>
      </c>
      <c r="G4" s="153" t="s">
        <v>3634</v>
      </c>
    </row>
    <row r="5" spans="1:9" s="156" customFormat="1" ht="11.25">
      <c r="B5" s="183">
        <v>1</v>
      </c>
      <c r="C5" s="154">
        <v>2</v>
      </c>
      <c r="D5" s="154">
        <v>3</v>
      </c>
      <c r="E5" s="155">
        <v>4</v>
      </c>
      <c r="F5" s="155">
        <v>5</v>
      </c>
      <c r="G5" s="155">
        <v>6</v>
      </c>
    </row>
    <row r="6" spans="1:9">
      <c r="B6" s="228" t="s">
        <v>3612</v>
      </c>
      <c r="C6" s="221">
        <f>C7+C10</f>
        <v>0</v>
      </c>
      <c r="D6" s="221">
        <f t="shared" ref="D6:G6" si="0">D7+D10</f>
        <v>0</v>
      </c>
      <c r="E6" s="221">
        <f t="shared" si="0"/>
        <v>0</v>
      </c>
      <c r="F6" s="221">
        <f t="shared" si="0"/>
        <v>0</v>
      </c>
      <c r="G6" s="221">
        <f t="shared" si="0"/>
        <v>0</v>
      </c>
      <c r="H6" s="199" t="str">
        <f>'OPĆI DIO'!$C$1</f>
        <v>1837 SVEUČILIŠTE U ZAGREBU - GRAĐEVINSKI FAKULTET</v>
      </c>
    </row>
    <row r="7" spans="1:9" s="222" customFormat="1">
      <c r="A7" s="222">
        <v>43</v>
      </c>
      <c r="B7" s="220" t="s">
        <v>3615</v>
      </c>
      <c r="C7" s="223">
        <f>C8</f>
        <v>0</v>
      </c>
      <c r="D7" s="223">
        <f>D8</f>
        <v>0</v>
      </c>
      <c r="E7" s="223">
        <f>E8+E9</f>
        <v>0</v>
      </c>
      <c r="F7" s="223">
        <f>F8+F9</f>
        <v>0</v>
      </c>
      <c r="G7" s="223">
        <f>G8+G9</f>
        <v>0</v>
      </c>
      <c r="H7" s="199" t="str">
        <f>'OPĆI DIO'!$C$1</f>
        <v>1837 SVEUČILIŠTE U ZAGREBU - GRAĐEVINSKI FAKULTET</v>
      </c>
    </row>
    <row r="8" spans="1:9" s="176" customFormat="1">
      <c r="A8" s="176">
        <v>81</v>
      </c>
      <c r="B8" s="173" t="s">
        <v>3593</v>
      </c>
      <c r="C8" s="238"/>
      <c r="D8" s="238"/>
      <c r="E8" s="216">
        <f>SUMIF('Unos prihoda i primitaka'!$L$3:$L$501,$A8,'Unos prihoda i primitaka'!G$3:G$501)</f>
        <v>0</v>
      </c>
      <c r="F8" s="216">
        <f>SUMIF('Unos prihoda i primitaka'!$L$3:$L$501,$A8,'Unos prihoda i primitaka'!H$3:H$501)</f>
        <v>0</v>
      </c>
      <c r="G8" s="216">
        <f>SUMIF('Unos prihoda i primitaka'!$L$3:$L$501,$A8,'Unos prihoda i primitaka'!I$3:I$501)</f>
        <v>0</v>
      </c>
      <c r="H8" s="199" t="str">
        <f>'OPĆI DIO'!$C$1</f>
        <v>1837 SVEUČILIŠTE U ZAGREBU - GRAĐEVINSKI FAKULTET</v>
      </c>
    </row>
    <row r="9" spans="1:9" s="176" customFormat="1">
      <c r="A9" s="176">
        <v>83</v>
      </c>
      <c r="B9" s="173" t="s">
        <v>3593</v>
      </c>
      <c r="C9" s="238"/>
      <c r="D9" s="238"/>
      <c r="E9" s="216">
        <f>SUMIF('Unos prihoda i primitaka'!$L$3:$L$501,$A9,'Unos prihoda i primitaka'!G$3:G$501)</f>
        <v>0</v>
      </c>
      <c r="F9" s="216">
        <f>SUMIF('Unos prihoda i primitaka'!$L$3:$L$501,$A9,'Unos prihoda i primitaka'!H$3:H$501)</f>
        <v>0</v>
      </c>
      <c r="G9" s="216">
        <f>SUMIF('Unos prihoda i primitaka'!$L$3:$L$501,$A9,'Unos prihoda i primitaka'!I$3:I$501)</f>
        <v>0</v>
      </c>
      <c r="H9" s="199" t="str">
        <f>'OPĆI DIO'!$C$1</f>
        <v>1837 SVEUČILIŠTE U ZAGREBU - GRAĐEVINSKI FAKULTET</v>
      </c>
    </row>
    <row r="10" spans="1:9" s="222" customFormat="1">
      <c r="A10" s="222">
        <v>81</v>
      </c>
      <c r="B10" s="172" t="s">
        <v>3607</v>
      </c>
      <c r="C10" s="223">
        <f>C11</f>
        <v>0</v>
      </c>
      <c r="D10" s="223">
        <f>D11</f>
        <v>0</v>
      </c>
      <c r="E10" s="223">
        <f>E11</f>
        <v>0</v>
      </c>
      <c r="F10" s="223">
        <f>F11</f>
        <v>0</v>
      </c>
      <c r="G10" s="223">
        <f>G11</f>
        <v>0</v>
      </c>
      <c r="H10" s="199" t="str">
        <f>'OPĆI DIO'!$C$1</f>
        <v>1837 SVEUČILIŠTE U ZAGREBU - GRAĐEVINSKI FAKULTET</v>
      </c>
    </row>
    <row r="11" spans="1:9" s="176" customFormat="1">
      <c r="A11" s="176">
        <v>84</v>
      </c>
      <c r="B11" s="173" t="s">
        <v>4465</v>
      </c>
      <c r="C11" s="238"/>
      <c r="D11" s="238"/>
      <c r="E11" s="216">
        <f>SUMIF('Unos prihoda i primitaka'!$L$3:$L$501,$A11,'Unos prihoda i primitaka'!G$3:G$501)</f>
        <v>0</v>
      </c>
      <c r="F11" s="216">
        <f>SUMIF('Unos prihoda i primitaka'!$L$3:$L$501,$A11,'Unos prihoda i primitaka'!H$3:H$501)</f>
        <v>0</v>
      </c>
      <c r="G11" s="216">
        <f>SUMIF('Unos prihoda i primitaka'!$L$3:$L$501,$A11,'Unos prihoda i primitaka'!I$3:I$501)</f>
        <v>0</v>
      </c>
      <c r="H11" s="199" t="str">
        <f>'OPĆI DIO'!$C$1</f>
        <v>1837 SVEUČILIŠTE U ZAGREBU - GRAĐEVINSKI FAKULTET</v>
      </c>
    </row>
    <row r="12" spans="1:9">
      <c r="B12" s="228" t="s">
        <v>3613</v>
      </c>
      <c r="C12" s="229">
        <f t="shared" ref="C12:G13" si="1">C13</f>
        <v>3499</v>
      </c>
      <c r="D12" s="229">
        <v>3630</v>
      </c>
      <c r="E12" s="229">
        <f t="shared" si="1"/>
        <v>3630</v>
      </c>
      <c r="F12" s="229">
        <f t="shared" si="1"/>
        <v>3630</v>
      </c>
      <c r="G12" s="229">
        <f t="shared" si="1"/>
        <v>3630</v>
      </c>
      <c r="H12" s="199" t="str">
        <f>'OPĆI DIO'!$C$1</f>
        <v>1837 SVEUČILIŠTE U ZAGREBU - GRAĐEVINSKI FAKULTET</v>
      </c>
    </row>
    <row r="13" spans="1:9" s="222" customFormat="1">
      <c r="B13" s="220" t="s">
        <v>3590</v>
      </c>
      <c r="C13" s="223">
        <f t="shared" si="1"/>
        <v>3499</v>
      </c>
      <c r="D13" s="223">
        <v>3630</v>
      </c>
      <c r="E13" s="223">
        <f t="shared" si="1"/>
        <v>3630</v>
      </c>
      <c r="F13" s="223">
        <f t="shared" si="1"/>
        <v>3630</v>
      </c>
      <c r="G13" s="223">
        <f t="shared" si="1"/>
        <v>3630</v>
      </c>
      <c r="H13" s="199" t="str">
        <f>'OPĆI DIO'!$C$1</f>
        <v>1837 SVEUČILIŠTE U ZAGREBU - GRAĐEVINSKI FAKULTET</v>
      </c>
    </row>
    <row r="14" spans="1:9" s="176" customFormat="1">
      <c r="A14" s="176">
        <v>5</v>
      </c>
      <c r="B14" s="173" t="s">
        <v>3590</v>
      </c>
      <c r="C14" s="238">
        <v>3499</v>
      </c>
      <c r="D14" s="238">
        <v>3630</v>
      </c>
      <c r="E14" s="216">
        <f>SUMIF('Unos rashoda i izdataka'!$S$3:$S$503,$A14,'Unos rashoda i izdataka'!J$3:J$503)+SUMIF('Unos rashoda P4'!$U$3:$U$501,$A14,'Unos rashoda P4'!H$3:H$501)</f>
        <v>3630</v>
      </c>
      <c r="F14" s="216">
        <f>SUMIF('Unos rashoda i izdataka'!$S$3:$S$503,$A14,'Unos rashoda i izdataka'!K$3:K$503)+SUMIF('Unos rashoda P4'!$U$3:$U$501,$A14,'Unos rashoda P4'!I$3:I$501)</f>
        <v>3630</v>
      </c>
      <c r="G14" s="216">
        <f>SUMIF('Unos rashoda i izdataka'!$S$3:$S$503,$A14,'Unos rashoda i izdataka'!L$3:L$503)+SUMIF('Unos rashoda P4'!$U$3:$U$501,$A14,'Unos rashoda P4'!J$3:J$501)</f>
        <v>3630</v>
      </c>
      <c r="H14" s="199" t="str">
        <f>'OPĆI DIO'!$C$1</f>
        <v>1837 SVEUČILIŠTE U ZAGREBU - GRAĐEVINSKI FAKULTET</v>
      </c>
    </row>
    <row r="15" spans="1:9"/>
    <row r="16" spans="1:9"/>
    <row r="17"/>
  </sheetData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3"/>
    <col min="8" max="8" width="43.140625" bestFit="1" customWidth="1"/>
    <col min="9" max="10" width="9.28515625" style="128" customWidth="1"/>
  </cols>
  <sheetData>
    <row r="1" spans="1:10">
      <c r="A1" s="109" t="s">
        <v>734</v>
      </c>
      <c r="B1" s="240" t="s">
        <v>482</v>
      </c>
      <c r="C1" s="108"/>
      <c r="D1" s="108"/>
    </row>
    <row r="2" spans="1:10">
      <c r="A2" s="246" t="s">
        <v>744</v>
      </c>
      <c r="B2" s="247" t="s">
        <v>745</v>
      </c>
      <c r="C2" s="247"/>
      <c r="D2" s="247"/>
    </row>
    <row r="3" spans="1:10">
      <c r="A3" s="126" t="s">
        <v>2888</v>
      </c>
      <c r="B3" s="126" t="s">
        <v>2946</v>
      </c>
      <c r="C3" s="126"/>
      <c r="D3" s="126"/>
      <c r="E3" s="126" t="s">
        <v>2889</v>
      </c>
      <c r="F3" s="126" t="s">
        <v>2946</v>
      </c>
      <c r="G3" s="132" t="s">
        <v>2890</v>
      </c>
      <c r="H3" s="126" t="s">
        <v>2946</v>
      </c>
      <c r="I3" s="129" t="s">
        <v>2946</v>
      </c>
      <c r="J3" s="129" t="s">
        <v>2946</v>
      </c>
    </row>
    <row r="4" spans="1:10">
      <c r="A4" s="127" t="s">
        <v>742</v>
      </c>
      <c r="B4" s="127" t="s">
        <v>4396</v>
      </c>
      <c r="C4" s="127" t="s">
        <v>3565</v>
      </c>
      <c r="D4" s="127" t="s">
        <v>3566</v>
      </c>
      <c r="E4" s="127" t="s">
        <v>1259</v>
      </c>
      <c r="F4" s="127" t="s">
        <v>1260</v>
      </c>
      <c r="G4" s="133" t="s">
        <v>2895</v>
      </c>
      <c r="H4" s="127" t="s">
        <v>2896</v>
      </c>
      <c r="I4" s="130" t="s">
        <v>2917</v>
      </c>
      <c r="J4" s="130" t="s">
        <v>2924</v>
      </c>
    </row>
    <row r="5" spans="1:10">
      <c r="A5" s="127" t="s">
        <v>742</v>
      </c>
      <c r="B5" s="127" t="s">
        <v>4396</v>
      </c>
      <c r="C5" s="127" t="s">
        <v>3565</v>
      </c>
      <c r="D5" s="127" t="s">
        <v>3566</v>
      </c>
      <c r="E5" s="127" t="s">
        <v>4397</v>
      </c>
      <c r="F5" s="127" t="s">
        <v>4398</v>
      </c>
      <c r="G5" s="133" t="s">
        <v>4399</v>
      </c>
      <c r="H5" s="127" t="s">
        <v>2937</v>
      </c>
      <c r="I5" s="130"/>
      <c r="J5" s="130"/>
    </row>
    <row r="6" spans="1:10">
      <c r="A6" s="127" t="s">
        <v>742</v>
      </c>
      <c r="B6" s="127" t="s">
        <v>4396</v>
      </c>
      <c r="C6" s="127" t="s">
        <v>3565</v>
      </c>
      <c r="D6" s="127" t="s">
        <v>3566</v>
      </c>
      <c r="E6" s="127" t="s">
        <v>4400</v>
      </c>
      <c r="F6" s="127" t="s">
        <v>4401</v>
      </c>
      <c r="G6" s="133" t="s">
        <v>4399</v>
      </c>
      <c r="H6" s="127" t="s">
        <v>2937</v>
      </c>
      <c r="I6" s="130"/>
      <c r="J6" s="130"/>
    </row>
    <row r="7" spans="1:10">
      <c r="A7" s="127" t="s">
        <v>742</v>
      </c>
      <c r="B7" s="127" t="s">
        <v>4396</v>
      </c>
      <c r="C7" s="127" t="s">
        <v>3565</v>
      </c>
      <c r="D7" s="127" t="s">
        <v>3566</v>
      </c>
      <c r="E7" s="127" t="s">
        <v>1102</v>
      </c>
      <c r="F7" s="127" t="s">
        <v>1103</v>
      </c>
      <c r="G7" s="133" t="s">
        <v>2895</v>
      </c>
      <c r="H7" s="127" t="s">
        <v>2896</v>
      </c>
      <c r="I7" s="130"/>
      <c r="J7" s="130"/>
    </row>
    <row r="8" spans="1:10">
      <c r="A8" s="127" t="s">
        <v>742</v>
      </c>
      <c r="B8" s="127" t="s">
        <v>4396</v>
      </c>
      <c r="C8" s="127" t="s">
        <v>3565</v>
      </c>
      <c r="D8" s="127" t="s">
        <v>3566</v>
      </c>
      <c r="E8" s="127" t="s">
        <v>1102</v>
      </c>
      <c r="F8" s="127" t="s">
        <v>1103</v>
      </c>
      <c r="G8" s="133" t="s">
        <v>2897</v>
      </c>
      <c r="H8" s="127" t="s">
        <v>2898</v>
      </c>
      <c r="I8" s="130"/>
      <c r="J8" s="130"/>
    </row>
    <row r="9" spans="1:10">
      <c r="A9" s="127" t="s">
        <v>742</v>
      </c>
      <c r="B9" s="127" t="s">
        <v>4396</v>
      </c>
      <c r="C9" s="127" t="s">
        <v>3565</v>
      </c>
      <c r="D9" s="127" t="s">
        <v>3566</v>
      </c>
      <c r="E9" s="127" t="s">
        <v>1104</v>
      </c>
      <c r="F9" s="127" t="s">
        <v>1105</v>
      </c>
      <c r="G9" s="133" t="s">
        <v>2895</v>
      </c>
      <c r="H9" s="127" t="s">
        <v>2896</v>
      </c>
      <c r="I9" s="130"/>
      <c r="J9" s="130"/>
    </row>
    <row r="10" spans="1:10">
      <c r="A10" s="127" t="s">
        <v>742</v>
      </c>
      <c r="B10" s="127" t="s">
        <v>4396</v>
      </c>
      <c r="C10" s="127" t="s">
        <v>3565</v>
      </c>
      <c r="D10" s="127" t="s">
        <v>3566</v>
      </c>
      <c r="E10" s="127" t="s">
        <v>1261</v>
      </c>
      <c r="F10" s="127" t="s">
        <v>1262</v>
      </c>
      <c r="G10" s="133" t="s">
        <v>2895</v>
      </c>
      <c r="H10" s="127" t="s">
        <v>2896</v>
      </c>
      <c r="I10" s="130"/>
      <c r="J10" s="130"/>
    </row>
    <row r="11" spans="1:10">
      <c r="A11" s="127" t="s">
        <v>742</v>
      </c>
      <c r="B11" s="127" t="s">
        <v>4396</v>
      </c>
      <c r="C11" s="127" t="s">
        <v>3565</v>
      </c>
      <c r="D11" s="127" t="s">
        <v>3566</v>
      </c>
      <c r="E11" s="127" t="s">
        <v>1263</v>
      </c>
      <c r="F11" s="127" t="s">
        <v>1264</v>
      </c>
      <c r="G11" s="133" t="s">
        <v>2899</v>
      </c>
      <c r="H11" s="127" t="s">
        <v>2900</v>
      </c>
      <c r="I11" s="130"/>
      <c r="J11" s="130"/>
    </row>
    <row r="12" spans="1:10">
      <c r="A12" s="127" t="s">
        <v>742</v>
      </c>
      <c r="B12" s="127" t="s">
        <v>4396</v>
      </c>
      <c r="C12" s="127" t="s">
        <v>3565</v>
      </c>
      <c r="D12" s="127" t="s">
        <v>3566</v>
      </c>
      <c r="E12" s="127" t="s">
        <v>1265</v>
      </c>
      <c r="F12" s="127" t="s">
        <v>1266</v>
      </c>
      <c r="G12" s="133" t="s">
        <v>2891</v>
      </c>
      <c r="H12" s="127" t="s">
        <v>2892</v>
      </c>
      <c r="I12" s="130"/>
      <c r="J12" s="130"/>
    </row>
    <row r="13" spans="1:10">
      <c r="A13" s="127" t="s">
        <v>742</v>
      </c>
      <c r="B13" s="127" t="s">
        <v>4396</v>
      </c>
      <c r="C13" s="127" t="s">
        <v>3565</v>
      </c>
      <c r="D13" s="127" t="s">
        <v>3566</v>
      </c>
      <c r="E13" s="127" t="s">
        <v>746</v>
      </c>
      <c r="F13" s="127" t="s">
        <v>747</v>
      </c>
      <c r="G13" s="133" t="s">
        <v>2901</v>
      </c>
      <c r="H13" s="127" t="s">
        <v>2902</v>
      </c>
      <c r="I13" s="130"/>
      <c r="J13" s="130"/>
    </row>
    <row r="14" spans="1:10">
      <c r="A14" s="127" t="s">
        <v>742</v>
      </c>
      <c r="B14" s="127" t="s">
        <v>4396</v>
      </c>
      <c r="C14" s="127" t="s">
        <v>3565</v>
      </c>
      <c r="D14" s="127" t="s">
        <v>3566</v>
      </c>
      <c r="E14" s="127" t="s">
        <v>1106</v>
      </c>
      <c r="F14" s="127" t="s">
        <v>1107</v>
      </c>
      <c r="G14" s="133" t="s">
        <v>2895</v>
      </c>
      <c r="H14" s="127" t="s">
        <v>2896</v>
      </c>
      <c r="I14" s="130"/>
      <c r="J14" s="130"/>
    </row>
    <row r="15" spans="1:10">
      <c r="A15" s="127" t="s">
        <v>742</v>
      </c>
      <c r="B15" s="127" t="s">
        <v>4396</v>
      </c>
      <c r="C15" s="127" t="s">
        <v>3565</v>
      </c>
      <c r="D15" s="127" t="s">
        <v>3566</v>
      </c>
      <c r="E15" s="127" t="s">
        <v>748</v>
      </c>
      <c r="F15" s="127" t="s">
        <v>749</v>
      </c>
      <c r="G15" s="133" t="s">
        <v>2895</v>
      </c>
      <c r="H15" s="127" t="s">
        <v>2896</v>
      </c>
      <c r="I15" s="130"/>
      <c r="J15" s="130"/>
    </row>
    <row r="16" spans="1:10">
      <c r="A16" s="127" t="s">
        <v>742</v>
      </c>
      <c r="B16" s="127" t="s">
        <v>4396</v>
      </c>
      <c r="C16" s="127" t="s">
        <v>3565</v>
      </c>
      <c r="D16" s="127" t="s">
        <v>3566</v>
      </c>
      <c r="E16" s="127" t="s">
        <v>1267</v>
      </c>
      <c r="F16" s="127" t="s">
        <v>1268</v>
      </c>
      <c r="G16" s="133" t="s">
        <v>2895</v>
      </c>
      <c r="H16" s="127" t="s">
        <v>2896</v>
      </c>
      <c r="I16" s="130"/>
      <c r="J16" s="130"/>
    </row>
    <row r="17" spans="1:10">
      <c r="A17" s="127" t="s">
        <v>742</v>
      </c>
      <c r="B17" s="127" t="s">
        <v>4396</v>
      </c>
      <c r="C17" s="127" t="s">
        <v>3565</v>
      </c>
      <c r="D17" s="127" t="s">
        <v>3566</v>
      </c>
      <c r="E17" s="127" t="s">
        <v>1108</v>
      </c>
      <c r="F17" s="127" t="s">
        <v>1109</v>
      </c>
      <c r="G17" s="133" t="s">
        <v>2895</v>
      </c>
      <c r="H17" s="127" t="s">
        <v>2896</v>
      </c>
      <c r="I17" s="130"/>
      <c r="J17" s="130"/>
    </row>
    <row r="18" spans="1:10">
      <c r="A18" s="127" t="s">
        <v>742</v>
      </c>
      <c r="B18" s="127" t="s">
        <v>4396</v>
      </c>
      <c r="C18" s="127" t="s">
        <v>3565</v>
      </c>
      <c r="D18" s="127" t="s">
        <v>3566</v>
      </c>
      <c r="E18" s="127" t="s">
        <v>1269</v>
      </c>
      <c r="F18" s="127" t="s">
        <v>1270</v>
      </c>
      <c r="G18" s="133" t="s">
        <v>2891</v>
      </c>
      <c r="H18" s="127" t="s">
        <v>2892</v>
      </c>
      <c r="I18" s="130"/>
      <c r="J18" s="130"/>
    </row>
    <row r="19" spans="1:10">
      <c r="A19" s="127" t="s">
        <v>742</v>
      </c>
      <c r="B19" s="127" t="s">
        <v>4396</v>
      </c>
      <c r="C19" s="127" t="s">
        <v>3565</v>
      </c>
      <c r="D19" s="127" t="s">
        <v>3566</v>
      </c>
      <c r="E19" s="127" t="s">
        <v>1271</v>
      </c>
      <c r="F19" s="127" t="s">
        <v>1272</v>
      </c>
      <c r="G19" s="133" t="s">
        <v>2895</v>
      </c>
      <c r="H19" s="127" t="s">
        <v>2896</v>
      </c>
      <c r="I19" s="130"/>
      <c r="J19" s="130"/>
    </row>
    <row r="20" spans="1:10">
      <c r="A20" s="127" t="s">
        <v>742</v>
      </c>
      <c r="B20" s="127" t="s">
        <v>4396</v>
      </c>
      <c r="C20" s="127" t="s">
        <v>3565</v>
      </c>
      <c r="D20" s="127" t="s">
        <v>3566</v>
      </c>
      <c r="E20" s="127" t="s">
        <v>750</v>
      </c>
      <c r="F20" s="127" t="s">
        <v>751</v>
      </c>
      <c r="G20" s="133" t="s">
        <v>2895</v>
      </c>
      <c r="H20" s="127" t="s">
        <v>2896</v>
      </c>
      <c r="I20" s="130"/>
      <c r="J20" s="130"/>
    </row>
    <row r="21" spans="1:10">
      <c r="A21" s="127" t="s">
        <v>742</v>
      </c>
      <c r="B21" s="127" t="s">
        <v>4396</v>
      </c>
      <c r="C21" s="127" t="s">
        <v>3565</v>
      </c>
      <c r="D21" s="127" t="s">
        <v>3566</v>
      </c>
      <c r="E21" s="127" t="s">
        <v>1283</v>
      </c>
      <c r="F21" s="127" t="s">
        <v>1284</v>
      </c>
      <c r="G21" s="133" t="s">
        <v>2897</v>
      </c>
      <c r="H21" s="127" t="s">
        <v>2898</v>
      </c>
      <c r="I21" s="130"/>
      <c r="J21" s="130"/>
    </row>
    <row r="22" spans="1:10">
      <c r="A22" s="127" t="s">
        <v>742</v>
      </c>
      <c r="B22" s="127" t="s">
        <v>4396</v>
      </c>
      <c r="C22" s="127" t="s">
        <v>3565</v>
      </c>
      <c r="D22" s="127" t="s">
        <v>3566</v>
      </c>
      <c r="E22" s="127" t="s">
        <v>1285</v>
      </c>
      <c r="F22" s="127" t="s">
        <v>1286</v>
      </c>
      <c r="G22" s="133" t="s">
        <v>2895</v>
      </c>
      <c r="H22" s="127" t="s">
        <v>2896</v>
      </c>
      <c r="I22" s="130"/>
      <c r="J22" s="130"/>
    </row>
    <row r="23" spans="1:10">
      <c r="A23" s="127" t="s">
        <v>742</v>
      </c>
      <c r="B23" s="127" t="s">
        <v>4396</v>
      </c>
      <c r="C23" s="127" t="s">
        <v>3565</v>
      </c>
      <c r="D23" s="127" t="s">
        <v>3566</v>
      </c>
      <c r="E23" s="127" t="s">
        <v>1291</v>
      </c>
      <c r="F23" s="127" t="s">
        <v>1292</v>
      </c>
      <c r="G23" s="133" t="s">
        <v>2895</v>
      </c>
      <c r="H23" s="127" t="s">
        <v>2896</v>
      </c>
      <c r="I23" s="130"/>
      <c r="J23" s="130"/>
    </row>
    <row r="24" spans="1:10">
      <c r="A24" s="127" t="s">
        <v>742</v>
      </c>
      <c r="B24" s="127" t="s">
        <v>4396</v>
      </c>
      <c r="C24" s="127" t="s">
        <v>3565</v>
      </c>
      <c r="D24" s="127" t="s">
        <v>3566</v>
      </c>
      <c r="E24" s="127" t="s">
        <v>1110</v>
      </c>
      <c r="F24" s="127" t="s">
        <v>1111</v>
      </c>
      <c r="G24" s="133" t="s">
        <v>2895</v>
      </c>
      <c r="H24" s="127" t="s">
        <v>2896</v>
      </c>
      <c r="I24" s="130"/>
      <c r="J24" s="130"/>
    </row>
    <row r="25" spans="1:10">
      <c r="A25" s="127" t="s">
        <v>742</v>
      </c>
      <c r="B25" s="127" t="s">
        <v>4396</v>
      </c>
      <c r="C25" s="127" t="s">
        <v>3565</v>
      </c>
      <c r="D25" s="127" t="s">
        <v>3566</v>
      </c>
      <c r="E25" s="127" t="s">
        <v>1295</v>
      </c>
      <c r="F25" s="127" t="s">
        <v>1296</v>
      </c>
      <c r="G25" s="133" t="s">
        <v>2895</v>
      </c>
      <c r="H25" s="127" t="s">
        <v>2896</v>
      </c>
      <c r="I25" s="130"/>
      <c r="J25" s="130"/>
    </row>
    <row r="26" spans="1:10">
      <c r="A26" s="127" t="s">
        <v>742</v>
      </c>
      <c r="B26" s="127" t="s">
        <v>4396</v>
      </c>
      <c r="C26" s="127" t="s">
        <v>3565</v>
      </c>
      <c r="D26" s="127" t="s">
        <v>3566</v>
      </c>
      <c r="E26" s="127" t="s">
        <v>1301</v>
      </c>
      <c r="F26" s="127" t="s">
        <v>1302</v>
      </c>
      <c r="G26" s="133" t="s">
        <v>2895</v>
      </c>
      <c r="H26" s="127" t="s">
        <v>2896</v>
      </c>
      <c r="I26" s="130"/>
      <c r="J26" s="130"/>
    </row>
    <row r="27" spans="1:10">
      <c r="A27" s="127" t="s">
        <v>742</v>
      </c>
      <c r="B27" s="127" t="s">
        <v>4396</v>
      </c>
      <c r="C27" s="127" t="s">
        <v>3565</v>
      </c>
      <c r="D27" s="127" t="s">
        <v>3566</v>
      </c>
      <c r="E27" s="127" t="s">
        <v>2955</v>
      </c>
      <c r="F27" s="127" t="s">
        <v>2956</v>
      </c>
      <c r="G27" s="133" t="s">
        <v>2895</v>
      </c>
      <c r="H27" s="127" t="s">
        <v>2896</v>
      </c>
      <c r="I27" s="130"/>
      <c r="J27" s="130"/>
    </row>
    <row r="28" spans="1:10">
      <c r="A28" s="127" t="s">
        <v>742</v>
      </c>
      <c r="B28" s="127" t="s">
        <v>4396</v>
      </c>
      <c r="C28" s="127" t="s">
        <v>3565</v>
      </c>
      <c r="D28" s="127" t="s">
        <v>3566</v>
      </c>
      <c r="E28" s="127" t="s">
        <v>1306</v>
      </c>
      <c r="F28" s="127" t="s">
        <v>1307</v>
      </c>
      <c r="G28" s="133" t="s">
        <v>2907</v>
      </c>
      <c r="H28" s="127" t="s">
        <v>2908</v>
      </c>
      <c r="I28" s="130"/>
      <c r="J28" s="130"/>
    </row>
    <row r="29" spans="1:10">
      <c r="A29" s="127" t="s">
        <v>742</v>
      </c>
      <c r="B29" s="127" t="s">
        <v>4396</v>
      </c>
      <c r="C29" s="127" t="s">
        <v>3565</v>
      </c>
      <c r="D29" s="127" t="s">
        <v>3566</v>
      </c>
      <c r="E29" s="127" t="s">
        <v>1353</v>
      </c>
      <c r="F29" s="127" t="s">
        <v>1354</v>
      </c>
      <c r="G29" s="133" t="s">
        <v>2895</v>
      </c>
      <c r="H29" s="127" t="s">
        <v>2896</v>
      </c>
      <c r="I29" s="130"/>
      <c r="J29" s="130"/>
    </row>
    <row r="30" spans="1:10">
      <c r="A30" s="127" t="s">
        <v>742</v>
      </c>
      <c r="B30" s="127" t="s">
        <v>4396</v>
      </c>
      <c r="C30" s="127" t="s">
        <v>3565</v>
      </c>
      <c r="D30" s="127" t="s">
        <v>3566</v>
      </c>
      <c r="E30" s="127" t="s">
        <v>2084</v>
      </c>
      <c r="F30" s="127" t="s">
        <v>2085</v>
      </c>
      <c r="G30" s="133" t="s">
        <v>2895</v>
      </c>
      <c r="H30" s="127" t="s">
        <v>2896</v>
      </c>
      <c r="I30" s="130"/>
      <c r="J30" s="130"/>
    </row>
    <row r="31" spans="1:10">
      <c r="A31" s="127" t="s">
        <v>742</v>
      </c>
      <c r="B31" s="127" t="s">
        <v>4396</v>
      </c>
      <c r="C31" s="127" t="s">
        <v>3565</v>
      </c>
      <c r="D31" s="127" t="s">
        <v>3566</v>
      </c>
      <c r="E31" s="127" t="s">
        <v>2957</v>
      </c>
      <c r="F31" s="127" t="s">
        <v>2958</v>
      </c>
      <c r="G31" s="133" t="s">
        <v>2895</v>
      </c>
      <c r="H31" s="127" t="s">
        <v>2896</v>
      </c>
      <c r="I31" s="130"/>
      <c r="J31" s="130"/>
    </row>
    <row r="32" spans="1:10">
      <c r="A32" s="127" t="s">
        <v>742</v>
      </c>
      <c r="B32" s="127" t="s">
        <v>4396</v>
      </c>
      <c r="C32" s="127" t="s">
        <v>3565</v>
      </c>
      <c r="D32" s="127" t="s">
        <v>3566</v>
      </c>
      <c r="E32" s="127" t="s">
        <v>1357</v>
      </c>
      <c r="F32" s="127" t="s">
        <v>1358</v>
      </c>
      <c r="G32" s="133" t="s">
        <v>2895</v>
      </c>
      <c r="H32" s="127" t="s">
        <v>2896</v>
      </c>
      <c r="I32" s="130"/>
      <c r="J32" s="130"/>
    </row>
    <row r="33" spans="1:10">
      <c r="A33" s="127" t="s">
        <v>742</v>
      </c>
      <c r="B33" s="127" t="s">
        <v>4396</v>
      </c>
      <c r="C33" s="127" t="s">
        <v>3565</v>
      </c>
      <c r="D33" s="127" t="s">
        <v>3566</v>
      </c>
      <c r="E33" s="127" t="s">
        <v>1359</v>
      </c>
      <c r="F33" s="127" t="s">
        <v>1360</v>
      </c>
      <c r="G33" s="133" t="s">
        <v>2895</v>
      </c>
      <c r="H33" s="127" t="s">
        <v>2896</v>
      </c>
      <c r="I33" s="130"/>
      <c r="J33" s="130"/>
    </row>
    <row r="34" spans="1:10">
      <c r="A34" s="127" t="s">
        <v>742</v>
      </c>
      <c r="B34" s="127" t="s">
        <v>4396</v>
      </c>
      <c r="C34" s="127" t="s">
        <v>3565</v>
      </c>
      <c r="D34" s="127" t="s">
        <v>3566</v>
      </c>
      <c r="E34" s="127" t="s">
        <v>1117</v>
      </c>
      <c r="F34" s="127" t="s">
        <v>1118</v>
      </c>
      <c r="G34" s="133" t="s">
        <v>2893</v>
      </c>
      <c r="H34" s="127" t="s">
        <v>2894</v>
      </c>
      <c r="I34" s="130"/>
      <c r="J34" s="130"/>
    </row>
    <row r="35" spans="1:10">
      <c r="A35" s="127" t="s">
        <v>742</v>
      </c>
      <c r="B35" s="127" t="s">
        <v>4396</v>
      </c>
      <c r="C35" s="127" t="s">
        <v>3565</v>
      </c>
      <c r="D35" s="127" t="s">
        <v>3566</v>
      </c>
      <c r="E35" s="127" t="s">
        <v>1384</v>
      </c>
      <c r="F35" s="127" t="s">
        <v>1385</v>
      </c>
      <c r="G35" s="133" t="s">
        <v>2895</v>
      </c>
      <c r="H35" s="127" t="s">
        <v>2896</v>
      </c>
      <c r="I35" s="130"/>
      <c r="J35" s="130"/>
    </row>
    <row r="36" spans="1:10">
      <c r="A36" s="127" t="s">
        <v>742</v>
      </c>
      <c r="B36" s="127" t="s">
        <v>4396</v>
      </c>
      <c r="C36" s="127" t="s">
        <v>3565</v>
      </c>
      <c r="D36" s="127" t="s">
        <v>3566</v>
      </c>
      <c r="E36" s="127" t="s">
        <v>752</v>
      </c>
      <c r="F36" s="127" t="s">
        <v>753</v>
      </c>
      <c r="G36" s="133" t="s">
        <v>2895</v>
      </c>
      <c r="H36" s="127" t="s">
        <v>2896</v>
      </c>
      <c r="I36" s="130"/>
      <c r="J36" s="130"/>
    </row>
    <row r="37" spans="1:10">
      <c r="A37" s="127" t="s">
        <v>742</v>
      </c>
      <c r="B37" s="127" t="s">
        <v>4396</v>
      </c>
      <c r="C37" s="127" t="s">
        <v>3565</v>
      </c>
      <c r="D37" s="127" t="s">
        <v>3566</v>
      </c>
      <c r="E37" s="127" t="s">
        <v>1386</v>
      </c>
      <c r="F37" s="127" t="s">
        <v>1387</v>
      </c>
      <c r="G37" s="133" t="s">
        <v>2895</v>
      </c>
      <c r="H37" s="127" t="s">
        <v>2896</v>
      </c>
      <c r="I37" s="130"/>
      <c r="J37" s="130"/>
    </row>
    <row r="38" spans="1:10">
      <c r="A38" s="127" t="s">
        <v>742</v>
      </c>
      <c r="B38" s="127" t="s">
        <v>4396</v>
      </c>
      <c r="C38" s="127" t="s">
        <v>3565</v>
      </c>
      <c r="D38" s="127" t="s">
        <v>3566</v>
      </c>
      <c r="E38" s="127" t="s">
        <v>1388</v>
      </c>
      <c r="F38" s="127" t="s">
        <v>1389</v>
      </c>
      <c r="G38" s="133" t="s">
        <v>2895</v>
      </c>
      <c r="H38" s="127" t="s">
        <v>2896</v>
      </c>
      <c r="I38" s="130"/>
      <c r="J38" s="130"/>
    </row>
    <row r="39" spans="1:10">
      <c r="A39" s="127" t="s">
        <v>742</v>
      </c>
      <c r="B39" s="127" t="s">
        <v>4396</v>
      </c>
      <c r="C39" s="127" t="s">
        <v>3565</v>
      </c>
      <c r="D39" s="127" t="s">
        <v>3566</v>
      </c>
      <c r="E39" s="127" t="s">
        <v>1390</v>
      </c>
      <c r="F39" s="127" t="s">
        <v>1391</v>
      </c>
      <c r="G39" s="133" t="s">
        <v>2895</v>
      </c>
      <c r="H39" s="127" t="s">
        <v>2896</v>
      </c>
      <c r="I39" s="130"/>
      <c r="J39" s="130"/>
    </row>
    <row r="40" spans="1:10">
      <c r="A40" s="127" t="s">
        <v>742</v>
      </c>
      <c r="B40" s="127" t="s">
        <v>4396</v>
      </c>
      <c r="C40" s="127" t="s">
        <v>3565</v>
      </c>
      <c r="D40" s="127" t="s">
        <v>3566</v>
      </c>
      <c r="E40" s="127" t="s">
        <v>1392</v>
      </c>
      <c r="F40" s="127" t="s">
        <v>1393</v>
      </c>
      <c r="G40" s="133" t="s">
        <v>2895</v>
      </c>
      <c r="H40" s="127" t="s">
        <v>2896</v>
      </c>
      <c r="I40" s="130"/>
      <c r="J40" s="130"/>
    </row>
    <row r="41" spans="1:10">
      <c r="A41" s="127" t="s">
        <v>742</v>
      </c>
      <c r="B41" s="127" t="s">
        <v>4396</v>
      </c>
      <c r="C41" s="127" t="s">
        <v>3565</v>
      </c>
      <c r="D41" s="127" t="s">
        <v>3566</v>
      </c>
      <c r="E41" s="127" t="s">
        <v>1394</v>
      </c>
      <c r="F41" s="127" t="s">
        <v>1395</v>
      </c>
      <c r="G41" s="133" t="s">
        <v>2895</v>
      </c>
      <c r="H41" s="127" t="s">
        <v>2896</v>
      </c>
      <c r="I41" s="130"/>
      <c r="J41" s="130"/>
    </row>
    <row r="42" spans="1:10">
      <c r="A42" s="127" t="s">
        <v>742</v>
      </c>
      <c r="B42" s="127" t="s">
        <v>4396</v>
      </c>
      <c r="C42" s="127" t="s">
        <v>3565</v>
      </c>
      <c r="D42" s="127" t="s">
        <v>3566</v>
      </c>
      <c r="E42" s="127" t="s">
        <v>1396</v>
      </c>
      <c r="F42" s="127" t="s">
        <v>1397</v>
      </c>
      <c r="G42" s="133" t="s">
        <v>2895</v>
      </c>
      <c r="H42" s="127" t="s">
        <v>2896</v>
      </c>
      <c r="I42" s="130"/>
      <c r="J42" s="130"/>
    </row>
    <row r="43" spans="1:10">
      <c r="A43" s="127" t="s">
        <v>742</v>
      </c>
      <c r="B43" s="127" t="s">
        <v>4396</v>
      </c>
      <c r="C43" s="127" t="s">
        <v>3565</v>
      </c>
      <c r="D43" s="127" t="s">
        <v>3566</v>
      </c>
      <c r="E43" s="127" t="s">
        <v>1400</v>
      </c>
      <c r="F43" s="127" t="s">
        <v>1401</v>
      </c>
      <c r="G43" s="133" t="s">
        <v>2895</v>
      </c>
      <c r="H43" s="127" t="s">
        <v>2896</v>
      </c>
      <c r="I43" s="130"/>
      <c r="J43" s="130"/>
    </row>
    <row r="44" spans="1:10">
      <c r="A44" s="127" t="s">
        <v>742</v>
      </c>
      <c r="B44" s="127" t="s">
        <v>4396</v>
      </c>
      <c r="C44" s="127" t="s">
        <v>3565</v>
      </c>
      <c r="D44" s="127" t="s">
        <v>3566</v>
      </c>
      <c r="E44" s="127" t="s">
        <v>754</v>
      </c>
      <c r="F44" s="127" t="s">
        <v>755</v>
      </c>
      <c r="G44" s="133" t="s">
        <v>2895</v>
      </c>
      <c r="H44" s="127" t="s">
        <v>2896</v>
      </c>
      <c r="I44" s="130"/>
      <c r="J44" s="130"/>
    </row>
    <row r="45" spans="1:10">
      <c r="A45" s="127" t="s">
        <v>742</v>
      </c>
      <c r="B45" s="127" t="s">
        <v>4396</v>
      </c>
      <c r="C45" s="127" t="s">
        <v>3565</v>
      </c>
      <c r="D45" s="127" t="s">
        <v>3566</v>
      </c>
      <c r="E45" s="127" t="s">
        <v>1402</v>
      </c>
      <c r="F45" s="127" t="s">
        <v>1403</v>
      </c>
      <c r="G45" s="133" t="s">
        <v>2895</v>
      </c>
      <c r="H45" s="127" t="s">
        <v>2896</v>
      </c>
      <c r="I45" s="130"/>
      <c r="J45" s="130"/>
    </row>
    <row r="46" spans="1:10">
      <c r="A46" s="127" t="s">
        <v>742</v>
      </c>
      <c r="B46" s="127" t="s">
        <v>4396</v>
      </c>
      <c r="C46" s="127" t="s">
        <v>3565</v>
      </c>
      <c r="D46" s="127" t="s">
        <v>3566</v>
      </c>
      <c r="E46" s="127" t="s">
        <v>1404</v>
      </c>
      <c r="F46" s="127" t="s">
        <v>1405</v>
      </c>
      <c r="G46" s="133" t="s">
        <v>2895</v>
      </c>
      <c r="H46" s="127" t="s">
        <v>2896</v>
      </c>
      <c r="I46" s="130"/>
      <c r="J46" s="130"/>
    </row>
    <row r="47" spans="1:10">
      <c r="A47" s="127" t="s">
        <v>742</v>
      </c>
      <c r="B47" s="127" t="s">
        <v>4396</v>
      </c>
      <c r="C47" s="127" t="s">
        <v>3565</v>
      </c>
      <c r="D47" s="127" t="s">
        <v>3566</v>
      </c>
      <c r="E47" s="127" t="s">
        <v>1406</v>
      </c>
      <c r="F47" s="127" t="s">
        <v>1407</v>
      </c>
      <c r="G47" s="133" t="s">
        <v>2895</v>
      </c>
      <c r="H47" s="127" t="s">
        <v>2896</v>
      </c>
      <c r="I47" s="130"/>
      <c r="J47" s="130"/>
    </row>
    <row r="48" spans="1:10">
      <c r="A48" s="127" t="s">
        <v>742</v>
      </c>
      <c r="B48" s="127" t="s">
        <v>4396</v>
      </c>
      <c r="C48" s="127" t="s">
        <v>3565</v>
      </c>
      <c r="D48" s="127" t="s">
        <v>3566</v>
      </c>
      <c r="E48" s="127" t="s">
        <v>1129</v>
      </c>
      <c r="F48" s="127" t="s">
        <v>1130</v>
      </c>
      <c r="G48" s="133" t="s">
        <v>2895</v>
      </c>
      <c r="H48" s="127" t="s">
        <v>2896</v>
      </c>
      <c r="I48" s="130"/>
      <c r="J48" s="130"/>
    </row>
    <row r="49" spans="1:10">
      <c r="A49" s="127" t="s">
        <v>742</v>
      </c>
      <c r="B49" s="127" t="s">
        <v>4396</v>
      </c>
      <c r="C49" s="127" t="s">
        <v>3565</v>
      </c>
      <c r="D49" s="127" t="s">
        <v>3566</v>
      </c>
      <c r="E49" s="127" t="s">
        <v>1177</v>
      </c>
      <c r="F49" s="127" t="s">
        <v>1408</v>
      </c>
      <c r="G49" s="133" t="s">
        <v>2895</v>
      </c>
      <c r="H49" s="127" t="s">
        <v>2896</v>
      </c>
      <c r="I49" s="130"/>
      <c r="J49" s="130"/>
    </row>
    <row r="50" spans="1:10">
      <c r="A50" s="127" t="s">
        <v>742</v>
      </c>
      <c r="B50" s="127" t="s">
        <v>4396</v>
      </c>
      <c r="C50" s="127" t="s">
        <v>3565</v>
      </c>
      <c r="D50" s="127" t="s">
        <v>3566</v>
      </c>
      <c r="E50" s="127" t="s">
        <v>1409</v>
      </c>
      <c r="F50" s="127" t="s">
        <v>1410</v>
      </c>
      <c r="G50" s="133" t="s">
        <v>2895</v>
      </c>
      <c r="H50" s="127" t="s">
        <v>2896</v>
      </c>
      <c r="I50" s="130"/>
      <c r="J50" s="130"/>
    </row>
    <row r="51" spans="1:10">
      <c r="A51" s="127" t="s">
        <v>742</v>
      </c>
      <c r="B51" s="127" t="s">
        <v>4396</v>
      </c>
      <c r="C51" s="127" t="s">
        <v>3565</v>
      </c>
      <c r="D51" s="127" t="s">
        <v>3566</v>
      </c>
      <c r="E51" s="127" t="s">
        <v>2959</v>
      </c>
      <c r="F51" s="127" t="s">
        <v>2960</v>
      </c>
      <c r="G51" s="133" t="s">
        <v>2895</v>
      </c>
      <c r="H51" s="127" t="s">
        <v>2896</v>
      </c>
      <c r="I51" s="130"/>
      <c r="J51" s="130"/>
    </row>
    <row r="52" spans="1:10">
      <c r="A52" s="127" t="s">
        <v>742</v>
      </c>
      <c r="B52" s="127" t="s">
        <v>4396</v>
      </c>
      <c r="C52" s="127" t="s">
        <v>3565</v>
      </c>
      <c r="D52" s="127" t="s">
        <v>3566</v>
      </c>
      <c r="E52" s="127" t="s">
        <v>4402</v>
      </c>
      <c r="F52" s="127" t="s">
        <v>4403</v>
      </c>
      <c r="G52" s="133" t="s">
        <v>2895</v>
      </c>
      <c r="H52" s="127" t="s">
        <v>2896</v>
      </c>
      <c r="I52" s="130"/>
      <c r="J52" s="130"/>
    </row>
    <row r="53" spans="1:10">
      <c r="A53" s="127" t="s">
        <v>742</v>
      </c>
      <c r="B53" s="127" t="s">
        <v>4396</v>
      </c>
      <c r="C53" s="127" t="s">
        <v>3565</v>
      </c>
      <c r="D53" s="127" t="s">
        <v>3566</v>
      </c>
      <c r="E53" s="127" t="s">
        <v>4404</v>
      </c>
      <c r="F53" s="127" t="s">
        <v>4405</v>
      </c>
      <c r="G53" s="133" t="s">
        <v>4399</v>
      </c>
      <c r="H53" s="127" t="s">
        <v>2937</v>
      </c>
      <c r="I53" s="130"/>
      <c r="J53" s="130"/>
    </row>
    <row r="54" spans="1:10">
      <c r="A54" s="127" t="s">
        <v>742</v>
      </c>
      <c r="B54" s="127" t="s">
        <v>4396</v>
      </c>
      <c r="C54" s="127" t="s">
        <v>3565</v>
      </c>
      <c r="D54" s="127" t="s">
        <v>3566</v>
      </c>
      <c r="E54" s="127" t="s">
        <v>4406</v>
      </c>
      <c r="F54" s="127" t="s">
        <v>735</v>
      </c>
      <c r="G54" s="133" t="s">
        <v>2895</v>
      </c>
      <c r="H54" s="127" t="s">
        <v>2896</v>
      </c>
      <c r="I54" s="130"/>
      <c r="J54" s="130"/>
    </row>
    <row r="55" spans="1:10">
      <c r="A55" s="127" t="s">
        <v>742</v>
      </c>
      <c r="B55" s="127" t="s">
        <v>4396</v>
      </c>
      <c r="C55" s="127" t="s">
        <v>3565</v>
      </c>
      <c r="D55" s="127" t="s">
        <v>3566</v>
      </c>
      <c r="E55" s="127" t="s">
        <v>1411</v>
      </c>
      <c r="F55" s="127" t="s">
        <v>1412</v>
      </c>
      <c r="G55" s="133" t="s">
        <v>2891</v>
      </c>
      <c r="H55" s="127" t="s">
        <v>2892</v>
      </c>
      <c r="I55" s="130"/>
      <c r="J55" s="130"/>
    </row>
    <row r="56" spans="1:10">
      <c r="A56" s="127" t="s">
        <v>742</v>
      </c>
      <c r="B56" s="127" t="s">
        <v>4396</v>
      </c>
      <c r="C56" s="127" t="s">
        <v>3565</v>
      </c>
      <c r="D56" s="127" t="s">
        <v>3566</v>
      </c>
      <c r="E56" s="127" t="s">
        <v>1131</v>
      </c>
      <c r="F56" s="127" t="s">
        <v>1132</v>
      </c>
      <c r="G56" s="133" t="s">
        <v>2895</v>
      </c>
      <c r="H56" s="127" t="s">
        <v>2896</v>
      </c>
      <c r="I56" s="130"/>
      <c r="J56" s="130"/>
    </row>
    <row r="57" spans="1:10">
      <c r="A57" s="127" t="s">
        <v>742</v>
      </c>
      <c r="B57" s="127" t="s">
        <v>4396</v>
      </c>
      <c r="C57" s="127" t="s">
        <v>3565</v>
      </c>
      <c r="D57" s="127" t="s">
        <v>3566</v>
      </c>
      <c r="E57" s="127" t="s">
        <v>1413</v>
      </c>
      <c r="F57" s="127" t="s">
        <v>1414</v>
      </c>
      <c r="G57" s="133" t="s">
        <v>2895</v>
      </c>
      <c r="H57" s="127" t="s">
        <v>2896</v>
      </c>
      <c r="I57" s="130"/>
      <c r="J57" s="130"/>
    </row>
    <row r="58" spans="1:10">
      <c r="A58" s="127" t="s">
        <v>742</v>
      </c>
      <c r="B58" s="127" t="s">
        <v>4396</v>
      </c>
      <c r="C58" s="127" t="s">
        <v>3565</v>
      </c>
      <c r="D58" s="127" t="s">
        <v>3566</v>
      </c>
      <c r="E58" s="127" t="s">
        <v>1437</v>
      </c>
      <c r="F58" s="127" t="s">
        <v>2088</v>
      </c>
      <c r="G58" s="133" t="s">
        <v>2895</v>
      </c>
      <c r="H58" s="127" t="s">
        <v>2896</v>
      </c>
      <c r="I58" s="130"/>
      <c r="J58" s="130"/>
    </row>
    <row r="59" spans="1:10">
      <c r="A59" s="127" t="s">
        <v>742</v>
      </c>
      <c r="B59" s="127" t="s">
        <v>4396</v>
      </c>
      <c r="C59" s="127" t="s">
        <v>3565</v>
      </c>
      <c r="D59" s="127" t="s">
        <v>3566</v>
      </c>
      <c r="E59" s="127" t="s">
        <v>1441</v>
      </c>
      <c r="F59" s="127" t="s">
        <v>1442</v>
      </c>
      <c r="G59" s="133" t="s">
        <v>2895</v>
      </c>
      <c r="H59" s="127" t="s">
        <v>2896</v>
      </c>
      <c r="I59" s="130"/>
      <c r="J59" s="130"/>
    </row>
    <row r="60" spans="1:10">
      <c r="A60" s="127" t="s">
        <v>742</v>
      </c>
      <c r="B60" s="127" t="s">
        <v>4396</v>
      </c>
      <c r="C60" s="127" t="s">
        <v>3565</v>
      </c>
      <c r="D60" s="127" t="s">
        <v>3566</v>
      </c>
      <c r="E60" s="127" t="s">
        <v>2961</v>
      </c>
      <c r="F60" s="127" t="s">
        <v>2962</v>
      </c>
      <c r="G60" s="133" t="s">
        <v>2907</v>
      </c>
      <c r="H60" s="127" t="s">
        <v>2908</v>
      </c>
      <c r="I60" s="130"/>
      <c r="J60" s="130"/>
    </row>
    <row r="61" spans="1:10">
      <c r="A61" s="127" t="s">
        <v>742</v>
      </c>
      <c r="B61" s="127" t="s">
        <v>4396</v>
      </c>
      <c r="C61" s="127" t="s">
        <v>3565</v>
      </c>
      <c r="D61" s="127" t="s">
        <v>3566</v>
      </c>
      <c r="E61" s="127" t="s">
        <v>1443</v>
      </c>
      <c r="F61" s="127" t="s">
        <v>1444</v>
      </c>
      <c r="G61" s="133" t="s">
        <v>2899</v>
      </c>
      <c r="H61" s="127" t="s">
        <v>2900</v>
      </c>
      <c r="I61" s="130"/>
      <c r="J61" s="130"/>
    </row>
    <row r="62" spans="1:10">
      <c r="A62" s="127" t="s">
        <v>742</v>
      </c>
      <c r="B62" s="127" t="s">
        <v>4396</v>
      </c>
      <c r="C62" s="127" t="s">
        <v>3565</v>
      </c>
      <c r="D62" s="127" t="s">
        <v>3566</v>
      </c>
      <c r="E62" s="127" t="s">
        <v>1452</v>
      </c>
      <c r="F62" s="127" t="s">
        <v>2094</v>
      </c>
      <c r="G62" s="133" t="s">
        <v>2893</v>
      </c>
      <c r="H62" s="127" t="s">
        <v>2894</v>
      </c>
      <c r="I62" s="130"/>
      <c r="J62" s="130"/>
    </row>
    <row r="63" spans="1:10">
      <c r="A63" s="127" t="s">
        <v>742</v>
      </c>
      <c r="B63" s="127" t="s">
        <v>4396</v>
      </c>
      <c r="C63" s="127" t="s">
        <v>3565</v>
      </c>
      <c r="D63" s="127" t="s">
        <v>3566</v>
      </c>
      <c r="E63" s="127" t="s">
        <v>1452</v>
      </c>
      <c r="F63" s="127" t="s">
        <v>2094</v>
      </c>
      <c r="G63" s="133" t="s">
        <v>2895</v>
      </c>
      <c r="H63" s="127" t="s">
        <v>2896</v>
      </c>
      <c r="I63" s="130"/>
      <c r="J63" s="130"/>
    </row>
    <row r="64" spans="1:10">
      <c r="A64" s="127" t="s">
        <v>742</v>
      </c>
      <c r="B64" s="127" t="s">
        <v>4396</v>
      </c>
      <c r="C64" s="127" t="s">
        <v>3565</v>
      </c>
      <c r="D64" s="127" t="s">
        <v>3566</v>
      </c>
      <c r="E64" s="127" t="s">
        <v>1458</v>
      </c>
      <c r="F64" s="127" t="s">
        <v>4407</v>
      </c>
      <c r="G64" s="133" t="s">
        <v>2911</v>
      </c>
      <c r="H64" s="127" t="s">
        <v>2912</v>
      </c>
      <c r="I64" s="130"/>
      <c r="J64" s="130"/>
    </row>
    <row r="65" spans="1:10">
      <c r="A65" s="127" t="s">
        <v>742</v>
      </c>
      <c r="B65" s="127" t="s">
        <v>4396</v>
      </c>
      <c r="C65" s="127" t="s">
        <v>3565</v>
      </c>
      <c r="D65" s="127" t="s">
        <v>3566</v>
      </c>
      <c r="E65" s="127" t="s">
        <v>1462</v>
      </c>
      <c r="F65" s="127" t="s">
        <v>1448</v>
      </c>
      <c r="G65" s="133" t="s">
        <v>2895</v>
      </c>
      <c r="H65" s="127" t="s">
        <v>2896</v>
      </c>
      <c r="I65" s="130"/>
      <c r="J65" s="130"/>
    </row>
    <row r="66" spans="1:10">
      <c r="A66" s="127" t="s">
        <v>742</v>
      </c>
      <c r="B66" s="127" t="s">
        <v>4396</v>
      </c>
      <c r="C66" s="127" t="s">
        <v>3565</v>
      </c>
      <c r="D66" s="127" t="s">
        <v>3566</v>
      </c>
      <c r="E66" s="127" t="s">
        <v>2101</v>
      </c>
      <c r="F66" s="127" t="s">
        <v>2102</v>
      </c>
      <c r="G66" s="133" t="s">
        <v>2895</v>
      </c>
      <c r="H66" s="127" t="s">
        <v>2896</v>
      </c>
      <c r="I66" s="130"/>
      <c r="J66" s="130"/>
    </row>
    <row r="67" spans="1:10">
      <c r="A67" s="127" t="s">
        <v>742</v>
      </c>
      <c r="B67" s="127" t="s">
        <v>4396</v>
      </c>
      <c r="C67" s="127" t="s">
        <v>3565</v>
      </c>
      <c r="D67" s="127" t="s">
        <v>3566</v>
      </c>
      <c r="E67" s="127" t="s">
        <v>4408</v>
      </c>
      <c r="F67" s="127" t="s">
        <v>4409</v>
      </c>
      <c r="G67" s="133" t="s">
        <v>2895</v>
      </c>
      <c r="H67" s="127" t="s">
        <v>2896</v>
      </c>
      <c r="I67" s="130"/>
      <c r="J67" s="130"/>
    </row>
    <row r="68" spans="1:10">
      <c r="A68" s="127" t="s">
        <v>742</v>
      </c>
      <c r="B68" s="127" t="s">
        <v>4396</v>
      </c>
      <c r="C68" s="127" t="s">
        <v>3565</v>
      </c>
      <c r="D68" s="127" t="s">
        <v>3566</v>
      </c>
      <c r="E68" s="127" t="s">
        <v>756</v>
      </c>
      <c r="F68" s="127" t="s">
        <v>799</v>
      </c>
      <c r="G68" s="133" t="s">
        <v>2911</v>
      </c>
      <c r="H68" s="127" t="s">
        <v>2912</v>
      </c>
      <c r="I68" s="130"/>
      <c r="J68" s="130"/>
    </row>
    <row r="69" spans="1:10">
      <c r="A69" s="127" t="s">
        <v>742</v>
      </c>
      <c r="B69" s="127" t="s">
        <v>4396</v>
      </c>
      <c r="C69" s="127" t="s">
        <v>3565</v>
      </c>
      <c r="D69" s="127" t="s">
        <v>3566</v>
      </c>
      <c r="E69" s="127" t="s">
        <v>2103</v>
      </c>
      <c r="F69" s="127" t="s">
        <v>2104</v>
      </c>
      <c r="G69" s="133" t="s">
        <v>2895</v>
      </c>
      <c r="H69" s="127" t="s">
        <v>2896</v>
      </c>
      <c r="I69" s="130"/>
      <c r="J69" s="130"/>
    </row>
    <row r="70" spans="1:10">
      <c r="A70" s="127" t="s">
        <v>742</v>
      </c>
      <c r="B70" s="127" t="s">
        <v>4396</v>
      </c>
      <c r="C70" s="127" t="s">
        <v>3567</v>
      </c>
      <c r="D70" s="127" t="s">
        <v>3568</v>
      </c>
      <c r="E70" s="127" t="s">
        <v>1275</v>
      </c>
      <c r="F70" s="127" t="s">
        <v>1276</v>
      </c>
      <c r="G70" s="133" t="s">
        <v>2903</v>
      </c>
      <c r="H70" s="127" t="s">
        <v>2904</v>
      </c>
      <c r="I70" s="130"/>
      <c r="J70" s="130"/>
    </row>
    <row r="71" spans="1:10">
      <c r="A71" s="127" t="s">
        <v>742</v>
      </c>
      <c r="B71" s="127" t="s">
        <v>4396</v>
      </c>
      <c r="C71" s="127" t="s">
        <v>3567</v>
      </c>
      <c r="D71" s="127" t="s">
        <v>3568</v>
      </c>
      <c r="E71" s="127" t="s">
        <v>1277</v>
      </c>
      <c r="F71" s="127" t="s">
        <v>1278</v>
      </c>
      <c r="G71" s="133" t="s">
        <v>2903</v>
      </c>
      <c r="H71" s="127" t="s">
        <v>2904</v>
      </c>
      <c r="I71" s="130"/>
      <c r="J71" s="130"/>
    </row>
    <row r="72" spans="1:10">
      <c r="A72" s="127" t="s">
        <v>742</v>
      </c>
      <c r="B72" s="127" t="s">
        <v>4396</v>
      </c>
      <c r="C72" s="127" t="s">
        <v>3567</v>
      </c>
      <c r="D72" s="127" t="s">
        <v>3568</v>
      </c>
      <c r="E72" s="127" t="s">
        <v>1279</v>
      </c>
      <c r="F72" s="127" t="s">
        <v>1280</v>
      </c>
      <c r="G72" s="133" t="s">
        <v>2903</v>
      </c>
      <c r="H72" s="127" t="s">
        <v>2904</v>
      </c>
      <c r="I72" s="130"/>
      <c r="J72" s="130"/>
    </row>
    <row r="73" spans="1:10">
      <c r="A73" s="127" t="s">
        <v>742</v>
      </c>
      <c r="B73" s="127" t="s">
        <v>4396</v>
      </c>
      <c r="C73" s="127" t="s">
        <v>3567</v>
      </c>
      <c r="D73" s="127" t="s">
        <v>3568</v>
      </c>
      <c r="E73" s="127" t="s">
        <v>1281</v>
      </c>
      <c r="F73" s="127" t="s">
        <v>1282</v>
      </c>
      <c r="G73" s="133" t="s">
        <v>2903</v>
      </c>
      <c r="H73" s="127" t="s">
        <v>2904</v>
      </c>
      <c r="I73" s="130"/>
      <c r="J73" s="130"/>
    </row>
    <row r="74" spans="1:10">
      <c r="A74" s="127" t="s">
        <v>742</v>
      </c>
      <c r="B74" s="127" t="s">
        <v>4396</v>
      </c>
      <c r="C74" s="127" t="s">
        <v>3567</v>
      </c>
      <c r="D74" s="127" t="s">
        <v>3568</v>
      </c>
      <c r="E74" s="127" t="s">
        <v>2963</v>
      </c>
      <c r="F74" s="127" t="s">
        <v>2964</v>
      </c>
      <c r="G74" s="133" t="s">
        <v>2903</v>
      </c>
      <c r="H74" s="127" t="s">
        <v>2904</v>
      </c>
      <c r="I74" s="130"/>
      <c r="J74" s="130"/>
    </row>
    <row r="75" spans="1:10">
      <c r="A75" s="127" t="s">
        <v>742</v>
      </c>
      <c r="B75" s="127" t="s">
        <v>4396</v>
      </c>
      <c r="C75" s="127" t="s">
        <v>3567</v>
      </c>
      <c r="D75" s="127" t="s">
        <v>3568</v>
      </c>
      <c r="E75" s="127" t="s">
        <v>1453</v>
      </c>
      <c r="F75" s="127" t="s">
        <v>2095</v>
      </c>
      <c r="G75" s="133" t="s">
        <v>2903</v>
      </c>
      <c r="H75" s="127" t="s">
        <v>2904</v>
      </c>
      <c r="I75" s="130"/>
      <c r="J75" s="130"/>
    </row>
    <row r="76" spans="1:10">
      <c r="A76" s="127" t="s">
        <v>742</v>
      </c>
      <c r="B76" s="127" t="s">
        <v>4396</v>
      </c>
      <c r="C76" s="127" t="s">
        <v>3567</v>
      </c>
      <c r="D76" s="127" t="s">
        <v>3568</v>
      </c>
      <c r="E76" s="127" t="s">
        <v>2965</v>
      </c>
      <c r="F76" s="127" t="s">
        <v>2966</v>
      </c>
      <c r="G76" s="133" t="s">
        <v>2903</v>
      </c>
      <c r="H76" s="127" t="s">
        <v>2904</v>
      </c>
      <c r="I76" s="130"/>
      <c r="J76" s="130"/>
    </row>
    <row r="77" spans="1:10">
      <c r="A77" s="127" t="s">
        <v>742</v>
      </c>
      <c r="B77" s="127" t="s">
        <v>4396</v>
      </c>
      <c r="C77" s="127" t="s">
        <v>3569</v>
      </c>
      <c r="D77" s="127" t="s">
        <v>1298</v>
      </c>
      <c r="E77" s="127" t="s">
        <v>1255</v>
      </c>
      <c r="F77" s="127" t="s">
        <v>1256</v>
      </c>
      <c r="G77" s="133" t="s">
        <v>2891</v>
      </c>
      <c r="H77" s="127" t="s">
        <v>2892</v>
      </c>
      <c r="I77" s="130"/>
      <c r="J77" s="130"/>
    </row>
    <row r="78" spans="1:10">
      <c r="A78" s="127" t="s">
        <v>742</v>
      </c>
      <c r="B78" s="127" t="s">
        <v>4396</v>
      </c>
      <c r="C78" s="127" t="s">
        <v>3569</v>
      </c>
      <c r="D78" s="127" t="s">
        <v>1298</v>
      </c>
      <c r="E78" s="127" t="s">
        <v>1297</v>
      </c>
      <c r="F78" s="127" t="s">
        <v>1298</v>
      </c>
      <c r="G78" s="133" t="s">
        <v>2905</v>
      </c>
      <c r="H78" s="127" t="s">
        <v>2906</v>
      </c>
      <c r="I78" s="130"/>
      <c r="J78" s="130"/>
    </row>
    <row r="79" spans="1:10">
      <c r="A79" s="127" t="s">
        <v>742</v>
      </c>
      <c r="B79" s="127" t="s">
        <v>4396</v>
      </c>
      <c r="C79" s="127" t="s">
        <v>3569</v>
      </c>
      <c r="D79" s="127" t="s">
        <v>1298</v>
      </c>
      <c r="E79" s="127" t="s">
        <v>1299</v>
      </c>
      <c r="F79" s="127" t="s">
        <v>1300</v>
      </c>
      <c r="G79" s="133" t="s">
        <v>2891</v>
      </c>
      <c r="H79" s="127" t="s">
        <v>2892</v>
      </c>
      <c r="I79" s="130"/>
      <c r="J79" s="130"/>
    </row>
    <row r="80" spans="1:10">
      <c r="A80" s="127" t="s">
        <v>742</v>
      </c>
      <c r="B80" s="127" t="s">
        <v>4396</v>
      </c>
      <c r="C80" s="127" t="s">
        <v>3569</v>
      </c>
      <c r="D80" s="127" t="s">
        <v>1298</v>
      </c>
      <c r="E80" s="127" t="s">
        <v>1303</v>
      </c>
      <c r="F80" s="127" t="s">
        <v>735</v>
      </c>
      <c r="G80" s="133" t="s">
        <v>2905</v>
      </c>
      <c r="H80" s="127" t="s">
        <v>2906</v>
      </c>
      <c r="I80" s="130"/>
      <c r="J80" s="130"/>
    </row>
    <row r="81" spans="1:10">
      <c r="A81" s="127" t="s">
        <v>742</v>
      </c>
      <c r="B81" s="127" t="s">
        <v>4396</v>
      </c>
      <c r="C81" s="127" t="s">
        <v>3569</v>
      </c>
      <c r="D81" s="127" t="s">
        <v>1298</v>
      </c>
      <c r="E81" s="127" t="s">
        <v>1112</v>
      </c>
      <c r="F81" s="127" t="s">
        <v>1113</v>
      </c>
      <c r="G81" s="133" t="s">
        <v>2891</v>
      </c>
      <c r="H81" s="127" t="s">
        <v>2892</v>
      </c>
      <c r="I81" s="130"/>
      <c r="J81" s="130"/>
    </row>
    <row r="82" spans="1:10">
      <c r="A82" s="127" t="s">
        <v>742</v>
      </c>
      <c r="B82" s="127" t="s">
        <v>4396</v>
      </c>
      <c r="C82" s="127" t="s">
        <v>3569</v>
      </c>
      <c r="D82" s="127" t="s">
        <v>1298</v>
      </c>
      <c r="E82" s="127" t="s">
        <v>2967</v>
      </c>
      <c r="F82" s="127" t="s">
        <v>2968</v>
      </c>
      <c r="G82" s="133" t="s">
        <v>2891</v>
      </c>
      <c r="H82" s="127" t="s">
        <v>2892</v>
      </c>
      <c r="I82" s="130"/>
      <c r="J82" s="130"/>
    </row>
    <row r="83" spans="1:10">
      <c r="A83" s="127" t="s">
        <v>742</v>
      </c>
      <c r="B83" s="127" t="s">
        <v>4396</v>
      </c>
      <c r="C83" s="127" t="s">
        <v>3569</v>
      </c>
      <c r="D83" s="127" t="s">
        <v>1298</v>
      </c>
      <c r="E83" s="127" t="s">
        <v>1431</v>
      </c>
      <c r="F83" s="127" t="s">
        <v>1432</v>
      </c>
      <c r="G83" s="133" t="s">
        <v>2891</v>
      </c>
      <c r="H83" s="127" t="s">
        <v>2892</v>
      </c>
      <c r="I83" s="130"/>
      <c r="J83" s="130"/>
    </row>
    <row r="84" spans="1:10">
      <c r="A84" s="127" t="s">
        <v>742</v>
      </c>
      <c r="B84" s="127" t="s">
        <v>4396</v>
      </c>
      <c r="C84" s="127" t="s">
        <v>3569</v>
      </c>
      <c r="D84" s="127" t="s">
        <v>1298</v>
      </c>
      <c r="E84" s="127" t="s">
        <v>1438</v>
      </c>
      <c r="F84" s="127" t="s">
        <v>1439</v>
      </c>
      <c r="G84" s="133" t="s">
        <v>2891</v>
      </c>
      <c r="H84" s="127" t="s">
        <v>2892</v>
      </c>
      <c r="I84" s="130"/>
      <c r="J84" s="130"/>
    </row>
    <row r="85" spans="1:10">
      <c r="A85" s="127" t="s">
        <v>742</v>
      </c>
      <c r="B85" s="127" t="s">
        <v>4396</v>
      </c>
      <c r="C85" s="127" t="s">
        <v>3569</v>
      </c>
      <c r="D85" s="127" t="s">
        <v>1298</v>
      </c>
      <c r="E85" s="127" t="s">
        <v>1456</v>
      </c>
      <c r="F85" s="127" t="s">
        <v>1457</v>
      </c>
      <c r="G85" s="133" t="s">
        <v>2891</v>
      </c>
      <c r="H85" s="127" t="s">
        <v>2892</v>
      </c>
      <c r="I85" s="130"/>
      <c r="J85" s="130"/>
    </row>
    <row r="86" spans="1:10">
      <c r="A86" s="127" t="s">
        <v>742</v>
      </c>
      <c r="B86" s="127" t="s">
        <v>4396</v>
      </c>
      <c r="C86" s="127" t="s">
        <v>3569</v>
      </c>
      <c r="D86" s="127" t="s">
        <v>1298</v>
      </c>
      <c r="E86" s="127" t="s">
        <v>1460</v>
      </c>
      <c r="F86" s="127" t="s">
        <v>1461</v>
      </c>
      <c r="G86" s="133" t="s">
        <v>2891</v>
      </c>
      <c r="H86" s="127" t="s">
        <v>2892</v>
      </c>
      <c r="I86" s="130"/>
      <c r="J86" s="130"/>
    </row>
    <row r="87" spans="1:10">
      <c r="A87" s="127" t="s">
        <v>742</v>
      </c>
      <c r="B87" s="127" t="s">
        <v>4396</v>
      </c>
      <c r="C87" s="127" t="s">
        <v>3569</v>
      </c>
      <c r="D87" s="127" t="s">
        <v>1298</v>
      </c>
      <c r="E87" s="127" t="s">
        <v>1463</v>
      </c>
      <c r="F87" s="127" t="s">
        <v>2098</v>
      </c>
      <c r="G87" s="133" t="s">
        <v>2891</v>
      </c>
      <c r="H87" s="127" t="s">
        <v>2892</v>
      </c>
      <c r="I87" s="130"/>
      <c r="J87" s="130"/>
    </row>
    <row r="88" spans="1:10">
      <c r="A88" s="127" t="s">
        <v>742</v>
      </c>
      <c r="B88" s="127" t="s">
        <v>4396</v>
      </c>
      <c r="C88" s="127" t="s">
        <v>3570</v>
      </c>
      <c r="D88" s="127" t="s">
        <v>1305</v>
      </c>
      <c r="E88" s="127" t="s">
        <v>1304</v>
      </c>
      <c r="F88" s="127" t="s">
        <v>1305</v>
      </c>
      <c r="G88" s="133" t="s">
        <v>2905</v>
      </c>
      <c r="H88" s="127" t="s">
        <v>2906</v>
      </c>
      <c r="I88" s="130"/>
      <c r="J88" s="130"/>
    </row>
    <row r="89" spans="1:10">
      <c r="A89" s="127" t="s">
        <v>742</v>
      </c>
      <c r="B89" s="127" t="s">
        <v>4396</v>
      </c>
      <c r="C89" s="127" t="s">
        <v>3570</v>
      </c>
      <c r="D89" s="127" t="s">
        <v>1305</v>
      </c>
      <c r="E89" s="127" t="s">
        <v>1308</v>
      </c>
      <c r="F89" s="127" t="s">
        <v>1309</v>
      </c>
      <c r="G89" s="133" t="s">
        <v>2907</v>
      </c>
      <c r="H89" s="127" t="s">
        <v>2908</v>
      </c>
      <c r="I89" s="130"/>
      <c r="J89" s="130"/>
    </row>
    <row r="90" spans="1:10">
      <c r="A90" s="127" t="s">
        <v>742</v>
      </c>
      <c r="B90" s="127" t="s">
        <v>4396</v>
      </c>
      <c r="C90" s="127" t="s">
        <v>3570</v>
      </c>
      <c r="D90" s="127" t="s">
        <v>1305</v>
      </c>
      <c r="E90" s="127" t="s">
        <v>1310</v>
      </c>
      <c r="F90" s="127" t="s">
        <v>735</v>
      </c>
      <c r="G90" s="133" t="s">
        <v>2905</v>
      </c>
      <c r="H90" s="127" t="s">
        <v>2906</v>
      </c>
      <c r="I90" s="130"/>
      <c r="J90" s="130"/>
    </row>
    <row r="91" spans="1:10">
      <c r="A91" s="127" t="s">
        <v>742</v>
      </c>
      <c r="B91" s="127" t="s">
        <v>4396</v>
      </c>
      <c r="C91" s="127" t="s">
        <v>3570</v>
      </c>
      <c r="D91" s="127" t="s">
        <v>1305</v>
      </c>
      <c r="E91" s="127" t="s">
        <v>1114</v>
      </c>
      <c r="F91" s="127" t="s">
        <v>900</v>
      </c>
      <c r="G91" s="133" t="s">
        <v>2907</v>
      </c>
      <c r="H91" s="127" t="s">
        <v>2908</v>
      </c>
      <c r="I91" s="130"/>
      <c r="J91" s="130"/>
    </row>
    <row r="92" spans="1:10">
      <c r="A92" s="127" t="s">
        <v>742</v>
      </c>
      <c r="B92" s="127" t="s">
        <v>4396</v>
      </c>
      <c r="C92" s="127" t="s">
        <v>3570</v>
      </c>
      <c r="D92" s="127" t="s">
        <v>1305</v>
      </c>
      <c r="E92" s="127" t="s">
        <v>1311</v>
      </c>
      <c r="F92" s="127" t="s">
        <v>1312</v>
      </c>
      <c r="G92" s="133" t="s">
        <v>2907</v>
      </c>
      <c r="H92" s="127" t="s">
        <v>2908</v>
      </c>
      <c r="I92" s="130"/>
      <c r="J92" s="130"/>
    </row>
    <row r="93" spans="1:10">
      <c r="A93" s="127" t="s">
        <v>742</v>
      </c>
      <c r="B93" s="127" t="s">
        <v>4396</v>
      </c>
      <c r="C93" s="127" t="s">
        <v>3570</v>
      </c>
      <c r="D93" s="127" t="s">
        <v>1305</v>
      </c>
      <c r="E93" s="127" t="s">
        <v>1115</v>
      </c>
      <c r="F93" s="127" t="s">
        <v>1116</v>
      </c>
      <c r="G93" s="133" t="s">
        <v>2907</v>
      </c>
      <c r="H93" s="127" t="s">
        <v>2908</v>
      </c>
      <c r="I93" s="130"/>
      <c r="J93" s="130"/>
    </row>
    <row r="94" spans="1:10">
      <c r="A94" s="127" t="s">
        <v>742</v>
      </c>
      <c r="B94" s="127" t="s">
        <v>4396</v>
      </c>
      <c r="C94" s="127" t="s">
        <v>3570</v>
      </c>
      <c r="D94" s="127" t="s">
        <v>1305</v>
      </c>
      <c r="E94" s="127" t="s">
        <v>1123</v>
      </c>
      <c r="F94" s="127" t="s">
        <v>1124</v>
      </c>
      <c r="G94" s="133" t="s">
        <v>2907</v>
      </c>
      <c r="H94" s="127" t="s">
        <v>2908</v>
      </c>
      <c r="I94" s="130"/>
      <c r="J94" s="130"/>
    </row>
    <row r="95" spans="1:10">
      <c r="A95" s="127" t="s">
        <v>742</v>
      </c>
      <c r="B95" s="127" t="s">
        <v>4396</v>
      </c>
      <c r="C95" s="127" t="s">
        <v>3570</v>
      </c>
      <c r="D95" s="127" t="s">
        <v>1305</v>
      </c>
      <c r="E95" s="127" t="s">
        <v>1433</v>
      </c>
      <c r="F95" s="127" t="s">
        <v>1434</v>
      </c>
      <c r="G95" s="133" t="s">
        <v>2907</v>
      </c>
      <c r="H95" s="127" t="s">
        <v>2908</v>
      </c>
      <c r="I95" s="130"/>
      <c r="J95" s="130"/>
    </row>
    <row r="96" spans="1:10">
      <c r="A96" s="127" t="s">
        <v>742</v>
      </c>
      <c r="B96" s="127" t="s">
        <v>4396</v>
      </c>
      <c r="C96" s="127" t="s">
        <v>3570</v>
      </c>
      <c r="D96" s="127" t="s">
        <v>1305</v>
      </c>
      <c r="E96" s="127" t="s">
        <v>1440</v>
      </c>
      <c r="F96" s="127" t="s">
        <v>2089</v>
      </c>
      <c r="G96" s="133" t="s">
        <v>2907</v>
      </c>
      <c r="H96" s="127" t="s">
        <v>2908</v>
      </c>
      <c r="I96" s="130"/>
      <c r="J96" s="130"/>
    </row>
    <row r="97" spans="1:10">
      <c r="A97" s="127" t="s">
        <v>742</v>
      </c>
      <c r="B97" s="127" t="s">
        <v>4396</v>
      </c>
      <c r="C97" s="127" t="s">
        <v>3570</v>
      </c>
      <c r="D97" s="127" t="s">
        <v>1305</v>
      </c>
      <c r="E97" s="127" t="s">
        <v>2092</v>
      </c>
      <c r="F97" s="127" t="s">
        <v>2093</v>
      </c>
      <c r="G97" s="133" t="s">
        <v>2907</v>
      </c>
      <c r="H97" s="127" t="s">
        <v>2908</v>
      </c>
      <c r="I97" s="130"/>
      <c r="J97" s="130"/>
    </row>
    <row r="98" spans="1:10">
      <c r="A98" s="127" t="s">
        <v>742</v>
      </c>
      <c r="B98" s="127" t="s">
        <v>4396</v>
      </c>
      <c r="C98" s="127" t="s">
        <v>3570</v>
      </c>
      <c r="D98" s="127" t="s">
        <v>1305</v>
      </c>
      <c r="E98" s="127" t="s">
        <v>1450</v>
      </c>
      <c r="F98" s="127" t="s">
        <v>1451</v>
      </c>
      <c r="G98" s="133" t="s">
        <v>2907</v>
      </c>
      <c r="H98" s="127" t="s">
        <v>2908</v>
      </c>
      <c r="I98" s="130"/>
      <c r="J98" s="130"/>
    </row>
    <row r="99" spans="1:10">
      <c r="A99" s="127" t="s">
        <v>742</v>
      </c>
      <c r="B99" s="127" t="s">
        <v>4396</v>
      </c>
      <c r="C99" s="127" t="s">
        <v>3570</v>
      </c>
      <c r="D99" s="127" t="s">
        <v>1305</v>
      </c>
      <c r="E99" s="127" t="s">
        <v>1450</v>
      </c>
      <c r="F99" s="127" t="s">
        <v>1451</v>
      </c>
      <c r="G99" s="133" t="s">
        <v>2895</v>
      </c>
      <c r="H99" s="127" t="s">
        <v>2896</v>
      </c>
      <c r="I99" s="130"/>
      <c r="J99" s="130"/>
    </row>
    <row r="100" spans="1:10">
      <c r="A100" s="127" t="s">
        <v>742</v>
      </c>
      <c r="B100" s="127" t="s">
        <v>4396</v>
      </c>
      <c r="C100" s="127" t="s">
        <v>3570</v>
      </c>
      <c r="D100" s="127" t="s">
        <v>1305</v>
      </c>
      <c r="E100" s="127" t="s">
        <v>4410</v>
      </c>
      <c r="F100" s="127" t="s">
        <v>4411</v>
      </c>
      <c r="G100" s="133" t="s">
        <v>2907</v>
      </c>
      <c r="H100" s="127" t="s">
        <v>2908</v>
      </c>
      <c r="I100" s="130"/>
      <c r="J100" s="130"/>
    </row>
    <row r="101" spans="1:10">
      <c r="A101" s="127" t="s">
        <v>742</v>
      </c>
      <c r="B101" s="127" t="s">
        <v>4396</v>
      </c>
      <c r="C101" s="127" t="s">
        <v>3571</v>
      </c>
      <c r="D101" s="127" t="s">
        <v>3572</v>
      </c>
      <c r="E101" s="127" t="s">
        <v>1313</v>
      </c>
      <c r="F101" s="127" t="s">
        <v>1314</v>
      </c>
      <c r="G101" s="133" t="s">
        <v>2909</v>
      </c>
      <c r="H101" s="127" t="s">
        <v>2910</v>
      </c>
      <c r="I101" s="130"/>
      <c r="J101" s="130"/>
    </row>
    <row r="102" spans="1:10">
      <c r="A102" s="127" t="s">
        <v>742</v>
      </c>
      <c r="B102" s="127" t="s">
        <v>4396</v>
      </c>
      <c r="C102" s="127" t="s">
        <v>3571</v>
      </c>
      <c r="D102" s="127" t="s">
        <v>3572</v>
      </c>
      <c r="E102" s="127" t="s">
        <v>1315</v>
      </c>
      <c r="F102" s="127" t="s">
        <v>1316</v>
      </c>
      <c r="G102" s="133" t="s">
        <v>2909</v>
      </c>
      <c r="H102" s="127" t="s">
        <v>2910</v>
      </c>
      <c r="I102" s="130"/>
      <c r="J102" s="130"/>
    </row>
    <row r="103" spans="1:10">
      <c r="A103" s="127" t="s">
        <v>742</v>
      </c>
      <c r="B103" s="127" t="s">
        <v>4396</v>
      </c>
      <c r="C103" s="127" t="s">
        <v>3571</v>
      </c>
      <c r="D103" s="127" t="s">
        <v>3572</v>
      </c>
      <c r="E103" s="127" t="s">
        <v>1317</v>
      </c>
      <c r="F103" s="127" t="s">
        <v>1318</v>
      </c>
      <c r="G103" s="133" t="s">
        <v>2909</v>
      </c>
      <c r="H103" s="127" t="s">
        <v>2910</v>
      </c>
      <c r="I103" s="130"/>
      <c r="J103" s="130"/>
    </row>
    <row r="104" spans="1:10">
      <c r="A104" s="127" t="s">
        <v>742</v>
      </c>
      <c r="B104" s="127" t="s">
        <v>4396</v>
      </c>
      <c r="C104" s="127" t="s">
        <v>3571</v>
      </c>
      <c r="D104" s="127" t="s">
        <v>3572</v>
      </c>
      <c r="E104" s="127" t="s">
        <v>1319</v>
      </c>
      <c r="F104" s="127" t="s">
        <v>1320</v>
      </c>
      <c r="G104" s="133" t="s">
        <v>2909</v>
      </c>
      <c r="H104" s="127" t="s">
        <v>2910</v>
      </c>
      <c r="I104" s="130"/>
      <c r="J104" s="130"/>
    </row>
    <row r="105" spans="1:10">
      <c r="A105" s="127" t="s">
        <v>742</v>
      </c>
      <c r="B105" s="127" t="s">
        <v>4396</v>
      </c>
      <c r="C105" s="127" t="s">
        <v>3571</v>
      </c>
      <c r="D105" s="127" t="s">
        <v>3572</v>
      </c>
      <c r="E105" s="127" t="s">
        <v>1321</v>
      </c>
      <c r="F105" s="127" t="s">
        <v>1322</v>
      </c>
      <c r="G105" s="133" t="s">
        <v>2909</v>
      </c>
      <c r="H105" s="127" t="s">
        <v>2910</v>
      </c>
      <c r="I105" s="130"/>
      <c r="J105" s="130"/>
    </row>
    <row r="106" spans="1:10">
      <c r="A106" s="127" t="s">
        <v>742</v>
      </c>
      <c r="B106" s="127" t="s">
        <v>4396</v>
      </c>
      <c r="C106" s="127" t="s">
        <v>3571</v>
      </c>
      <c r="D106" s="127" t="s">
        <v>3572</v>
      </c>
      <c r="E106" s="127" t="s">
        <v>1323</v>
      </c>
      <c r="F106" s="127" t="s">
        <v>1324</v>
      </c>
      <c r="G106" s="133" t="s">
        <v>2909</v>
      </c>
      <c r="H106" s="127" t="s">
        <v>2910</v>
      </c>
      <c r="I106" s="130"/>
      <c r="J106" s="130"/>
    </row>
    <row r="107" spans="1:10">
      <c r="A107" s="127" t="s">
        <v>742</v>
      </c>
      <c r="B107" s="127" t="s">
        <v>4396</v>
      </c>
      <c r="C107" s="127" t="s">
        <v>3571</v>
      </c>
      <c r="D107" s="127" t="s">
        <v>3572</v>
      </c>
      <c r="E107" s="127" t="s">
        <v>1325</v>
      </c>
      <c r="F107" s="127" t="s">
        <v>1326</v>
      </c>
      <c r="G107" s="133" t="s">
        <v>2909</v>
      </c>
      <c r="H107" s="127" t="s">
        <v>2910</v>
      </c>
      <c r="I107" s="130"/>
      <c r="J107" s="130"/>
    </row>
    <row r="108" spans="1:10">
      <c r="A108" s="127" t="s">
        <v>742</v>
      </c>
      <c r="B108" s="127" t="s">
        <v>4396</v>
      </c>
      <c r="C108" s="127" t="s">
        <v>3571</v>
      </c>
      <c r="D108" s="127" t="s">
        <v>3572</v>
      </c>
      <c r="E108" s="127" t="s">
        <v>1327</v>
      </c>
      <c r="F108" s="127" t="s">
        <v>1328</v>
      </c>
      <c r="G108" s="133" t="s">
        <v>2909</v>
      </c>
      <c r="H108" s="127" t="s">
        <v>2910</v>
      </c>
      <c r="I108" s="130"/>
      <c r="J108" s="130"/>
    </row>
    <row r="109" spans="1:10">
      <c r="A109" s="127" t="s">
        <v>742</v>
      </c>
      <c r="B109" s="127" t="s">
        <v>4396</v>
      </c>
      <c r="C109" s="127" t="s">
        <v>3571</v>
      </c>
      <c r="D109" s="127" t="s">
        <v>3572</v>
      </c>
      <c r="E109" s="127" t="s">
        <v>1329</v>
      </c>
      <c r="F109" s="127" t="s">
        <v>1330</v>
      </c>
      <c r="G109" s="133" t="s">
        <v>2909</v>
      </c>
      <c r="H109" s="127" t="s">
        <v>2910</v>
      </c>
      <c r="I109" s="130"/>
      <c r="J109" s="130"/>
    </row>
    <row r="110" spans="1:10">
      <c r="A110" s="127" t="s">
        <v>742</v>
      </c>
      <c r="B110" s="127" t="s">
        <v>4396</v>
      </c>
      <c r="C110" s="127" t="s">
        <v>3571</v>
      </c>
      <c r="D110" s="127" t="s">
        <v>3572</v>
      </c>
      <c r="E110" s="127" t="s">
        <v>1335</v>
      </c>
      <c r="F110" s="127" t="s">
        <v>1336</v>
      </c>
      <c r="G110" s="133" t="s">
        <v>2899</v>
      </c>
      <c r="H110" s="127" t="s">
        <v>2900</v>
      </c>
      <c r="I110" s="130"/>
      <c r="J110" s="130"/>
    </row>
    <row r="111" spans="1:10">
      <c r="A111" s="127" t="s">
        <v>742</v>
      </c>
      <c r="B111" s="127" t="s">
        <v>4396</v>
      </c>
      <c r="C111" s="127" t="s">
        <v>3571</v>
      </c>
      <c r="D111" s="127" t="s">
        <v>3572</v>
      </c>
      <c r="E111" s="127" t="s">
        <v>1337</v>
      </c>
      <c r="F111" s="127" t="s">
        <v>1338</v>
      </c>
      <c r="G111" s="133" t="s">
        <v>2909</v>
      </c>
      <c r="H111" s="127" t="s">
        <v>2910</v>
      </c>
      <c r="I111" s="130"/>
      <c r="J111" s="130"/>
    </row>
    <row r="112" spans="1:10">
      <c r="A112" s="127" t="s">
        <v>742</v>
      </c>
      <c r="B112" s="127" t="s">
        <v>4396</v>
      </c>
      <c r="C112" s="127" t="s">
        <v>3571</v>
      </c>
      <c r="D112" s="127" t="s">
        <v>3572</v>
      </c>
      <c r="E112" s="127" t="s">
        <v>1340</v>
      </c>
      <c r="F112" s="127" t="s">
        <v>1341</v>
      </c>
      <c r="G112" s="133" t="s">
        <v>2899</v>
      </c>
      <c r="H112" s="127" t="s">
        <v>2900</v>
      </c>
      <c r="I112" s="130"/>
      <c r="J112" s="130"/>
    </row>
    <row r="113" spans="1:10">
      <c r="A113" s="127" t="s">
        <v>742</v>
      </c>
      <c r="B113" s="127" t="s">
        <v>4396</v>
      </c>
      <c r="C113" s="127" t="s">
        <v>3571</v>
      </c>
      <c r="D113" s="127" t="s">
        <v>3572</v>
      </c>
      <c r="E113" s="127" t="s">
        <v>1361</v>
      </c>
      <c r="F113" s="127" t="s">
        <v>1362</v>
      </c>
      <c r="G113" s="133" t="s">
        <v>2895</v>
      </c>
      <c r="H113" s="127" t="s">
        <v>2896</v>
      </c>
      <c r="I113" s="130"/>
      <c r="J113" s="130"/>
    </row>
    <row r="114" spans="1:10">
      <c r="A114" s="127" t="s">
        <v>742</v>
      </c>
      <c r="B114" s="127" t="s">
        <v>4396</v>
      </c>
      <c r="C114" s="127" t="s">
        <v>3571</v>
      </c>
      <c r="D114" s="127" t="s">
        <v>3572</v>
      </c>
      <c r="E114" s="127" t="s">
        <v>1363</v>
      </c>
      <c r="F114" s="127" t="s">
        <v>1364</v>
      </c>
      <c r="G114" s="133" t="s">
        <v>2899</v>
      </c>
      <c r="H114" s="127" t="s">
        <v>2900</v>
      </c>
      <c r="I114" s="130"/>
      <c r="J114" s="130"/>
    </row>
    <row r="115" spans="1:10">
      <c r="A115" s="127" t="s">
        <v>742</v>
      </c>
      <c r="B115" s="127" t="s">
        <v>4396</v>
      </c>
      <c r="C115" s="127" t="s">
        <v>3571</v>
      </c>
      <c r="D115" s="127" t="s">
        <v>3572</v>
      </c>
      <c r="E115" s="127" t="s">
        <v>1365</v>
      </c>
      <c r="F115" s="127" t="s">
        <v>1366</v>
      </c>
      <c r="G115" s="133" t="s">
        <v>2899</v>
      </c>
      <c r="H115" s="127" t="s">
        <v>2900</v>
      </c>
      <c r="I115" s="130"/>
      <c r="J115" s="130"/>
    </row>
    <row r="116" spans="1:10">
      <c r="A116" s="127" t="s">
        <v>742</v>
      </c>
      <c r="B116" s="127" t="s">
        <v>4396</v>
      </c>
      <c r="C116" s="127" t="s">
        <v>3571</v>
      </c>
      <c r="D116" s="127" t="s">
        <v>3572</v>
      </c>
      <c r="E116" s="127" t="s">
        <v>1367</v>
      </c>
      <c r="F116" s="127" t="s">
        <v>1368</v>
      </c>
      <c r="G116" s="133" t="s">
        <v>2899</v>
      </c>
      <c r="H116" s="127" t="s">
        <v>2900</v>
      </c>
      <c r="I116" s="130"/>
      <c r="J116" s="130"/>
    </row>
    <row r="117" spans="1:10">
      <c r="A117" s="127" t="s">
        <v>742</v>
      </c>
      <c r="B117" s="127" t="s">
        <v>4396</v>
      </c>
      <c r="C117" s="127" t="s">
        <v>3571</v>
      </c>
      <c r="D117" s="127" t="s">
        <v>3572</v>
      </c>
      <c r="E117" s="127" t="s">
        <v>1369</v>
      </c>
      <c r="F117" s="127" t="s">
        <v>4412</v>
      </c>
      <c r="G117" s="133" t="s">
        <v>2899</v>
      </c>
      <c r="H117" s="127" t="s">
        <v>2900</v>
      </c>
      <c r="I117" s="130"/>
      <c r="J117" s="130"/>
    </row>
    <row r="118" spans="1:10">
      <c r="A118" s="127" t="s">
        <v>742</v>
      </c>
      <c r="B118" s="127" t="s">
        <v>4396</v>
      </c>
      <c r="C118" s="127" t="s">
        <v>3571</v>
      </c>
      <c r="D118" s="127" t="s">
        <v>3572</v>
      </c>
      <c r="E118" s="127" t="s">
        <v>1370</v>
      </c>
      <c r="F118" s="127" t="s">
        <v>1371</v>
      </c>
      <c r="G118" s="133" t="s">
        <v>2899</v>
      </c>
      <c r="H118" s="127" t="s">
        <v>2900</v>
      </c>
      <c r="I118" s="130"/>
      <c r="J118" s="130"/>
    </row>
    <row r="119" spans="1:10">
      <c r="A119" s="127" t="s">
        <v>742</v>
      </c>
      <c r="B119" s="127" t="s">
        <v>4396</v>
      </c>
      <c r="C119" s="127" t="s">
        <v>3571</v>
      </c>
      <c r="D119" s="127" t="s">
        <v>3572</v>
      </c>
      <c r="E119" s="127" t="s">
        <v>1127</v>
      </c>
      <c r="F119" s="127" t="s">
        <v>1128</v>
      </c>
      <c r="G119" s="133" t="s">
        <v>2899</v>
      </c>
      <c r="H119" s="127" t="s">
        <v>2900</v>
      </c>
      <c r="I119" s="130"/>
      <c r="J119" s="130"/>
    </row>
    <row r="120" spans="1:10">
      <c r="A120" s="127" t="s">
        <v>742</v>
      </c>
      <c r="B120" s="127" t="s">
        <v>4396</v>
      </c>
      <c r="C120" s="127" t="s">
        <v>3571</v>
      </c>
      <c r="D120" s="127" t="s">
        <v>3572</v>
      </c>
      <c r="E120" s="127" t="s">
        <v>4413</v>
      </c>
      <c r="F120" s="127" t="s">
        <v>4414</v>
      </c>
      <c r="G120" s="133" t="s">
        <v>2899</v>
      </c>
      <c r="H120" s="127" t="s">
        <v>2900</v>
      </c>
      <c r="I120" s="130"/>
      <c r="J120" s="130"/>
    </row>
    <row r="121" spans="1:10">
      <c r="A121" s="127" t="s">
        <v>742</v>
      </c>
      <c r="B121" s="127" t="s">
        <v>4396</v>
      </c>
      <c r="C121" s="127" t="s">
        <v>3573</v>
      </c>
      <c r="D121" s="127" t="s">
        <v>3574</v>
      </c>
      <c r="E121" s="127" t="s">
        <v>1287</v>
      </c>
      <c r="F121" s="127" t="s">
        <v>1288</v>
      </c>
      <c r="G121" s="133" t="s">
        <v>2893</v>
      </c>
      <c r="H121" s="127" t="s">
        <v>2894</v>
      </c>
      <c r="I121" s="130"/>
      <c r="J121" s="130"/>
    </row>
    <row r="122" spans="1:10">
      <c r="A122" s="127" t="s">
        <v>742</v>
      </c>
      <c r="B122" s="127" t="s">
        <v>4396</v>
      </c>
      <c r="C122" s="127" t="s">
        <v>3573</v>
      </c>
      <c r="D122" s="127" t="s">
        <v>3574</v>
      </c>
      <c r="E122" s="127" t="s">
        <v>1293</v>
      </c>
      <c r="F122" s="127" t="s">
        <v>1294</v>
      </c>
      <c r="G122" s="133" t="s">
        <v>2893</v>
      </c>
      <c r="H122" s="127" t="s">
        <v>2894</v>
      </c>
      <c r="I122" s="130"/>
      <c r="J122" s="130"/>
    </row>
    <row r="123" spans="1:10">
      <c r="A123" s="127" t="s">
        <v>742</v>
      </c>
      <c r="B123" s="127" t="s">
        <v>4396</v>
      </c>
      <c r="C123" s="127" t="s">
        <v>3573</v>
      </c>
      <c r="D123" s="127" t="s">
        <v>3574</v>
      </c>
      <c r="E123" s="127" t="s">
        <v>1331</v>
      </c>
      <c r="F123" s="127" t="s">
        <v>1332</v>
      </c>
      <c r="G123" s="133" t="s">
        <v>2899</v>
      </c>
      <c r="H123" s="127" t="s">
        <v>2900</v>
      </c>
      <c r="I123" s="130"/>
      <c r="J123" s="130"/>
    </row>
    <row r="124" spans="1:10">
      <c r="A124" s="127" t="s">
        <v>742</v>
      </c>
      <c r="B124" s="127" t="s">
        <v>4396</v>
      </c>
      <c r="C124" s="127" t="s">
        <v>3573</v>
      </c>
      <c r="D124" s="127" t="s">
        <v>3574</v>
      </c>
      <c r="E124" s="127" t="s">
        <v>828</v>
      </c>
      <c r="F124" s="127" t="s">
        <v>2969</v>
      </c>
      <c r="G124" s="133" t="s">
        <v>2893</v>
      </c>
      <c r="H124" s="127" t="s">
        <v>2894</v>
      </c>
      <c r="I124" s="130"/>
      <c r="J124" s="130"/>
    </row>
    <row r="125" spans="1:10">
      <c r="A125" s="127" t="s">
        <v>742</v>
      </c>
      <c r="B125" s="127" t="s">
        <v>4396</v>
      </c>
      <c r="C125" s="127" t="s">
        <v>3573</v>
      </c>
      <c r="D125" s="127" t="s">
        <v>3574</v>
      </c>
      <c r="E125" s="127" t="s">
        <v>1342</v>
      </c>
      <c r="F125" s="127" t="s">
        <v>1343</v>
      </c>
      <c r="G125" s="133" t="s">
        <v>2893</v>
      </c>
      <c r="H125" s="127" t="s">
        <v>2894</v>
      </c>
      <c r="I125" s="130"/>
      <c r="J125" s="130"/>
    </row>
    <row r="126" spans="1:10">
      <c r="A126" s="127" t="s">
        <v>742</v>
      </c>
      <c r="B126" s="127" t="s">
        <v>4396</v>
      </c>
      <c r="C126" s="127" t="s">
        <v>3573</v>
      </c>
      <c r="D126" s="127" t="s">
        <v>3574</v>
      </c>
      <c r="E126" s="127" t="s">
        <v>1344</v>
      </c>
      <c r="F126" s="127" t="s">
        <v>1345</v>
      </c>
      <c r="G126" s="133" t="s">
        <v>2893</v>
      </c>
      <c r="H126" s="127" t="s">
        <v>2894</v>
      </c>
      <c r="I126" s="130"/>
      <c r="J126" s="130"/>
    </row>
    <row r="127" spans="1:10">
      <c r="A127" s="127" t="s">
        <v>742</v>
      </c>
      <c r="B127" s="127" t="s">
        <v>4396</v>
      </c>
      <c r="C127" s="127" t="s">
        <v>3573</v>
      </c>
      <c r="D127" s="127" t="s">
        <v>3574</v>
      </c>
      <c r="E127" s="127" t="s">
        <v>1346</v>
      </c>
      <c r="F127" s="127" t="s">
        <v>1347</v>
      </c>
      <c r="G127" s="133" t="s">
        <v>2893</v>
      </c>
      <c r="H127" s="127" t="s">
        <v>2894</v>
      </c>
      <c r="I127" s="130"/>
      <c r="J127" s="130"/>
    </row>
    <row r="128" spans="1:10">
      <c r="A128" s="127" t="s">
        <v>742</v>
      </c>
      <c r="B128" s="127" t="s">
        <v>4396</v>
      </c>
      <c r="C128" s="127" t="s">
        <v>3573</v>
      </c>
      <c r="D128" s="127" t="s">
        <v>3574</v>
      </c>
      <c r="E128" s="127" t="s">
        <v>1348</v>
      </c>
      <c r="F128" s="127" t="s">
        <v>1349</v>
      </c>
      <c r="G128" s="133" t="s">
        <v>2893</v>
      </c>
      <c r="H128" s="127" t="s">
        <v>2894</v>
      </c>
      <c r="I128" s="130"/>
      <c r="J128" s="130"/>
    </row>
    <row r="129" spans="1:10">
      <c r="A129" s="127" t="s">
        <v>742</v>
      </c>
      <c r="B129" s="127" t="s">
        <v>4396</v>
      </c>
      <c r="C129" s="127" t="s">
        <v>3573</v>
      </c>
      <c r="D129" s="127" t="s">
        <v>3574</v>
      </c>
      <c r="E129" s="127" t="s">
        <v>1350</v>
      </c>
      <c r="F129" s="127" t="s">
        <v>4415</v>
      </c>
      <c r="G129" s="133" t="s">
        <v>2893</v>
      </c>
      <c r="H129" s="127" t="s">
        <v>2894</v>
      </c>
      <c r="I129" s="130"/>
      <c r="J129" s="130"/>
    </row>
    <row r="130" spans="1:10">
      <c r="A130" s="127" t="s">
        <v>742</v>
      </c>
      <c r="B130" s="127" t="s">
        <v>4396</v>
      </c>
      <c r="C130" s="127" t="s">
        <v>3573</v>
      </c>
      <c r="D130" s="127" t="s">
        <v>3574</v>
      </c>
      <c r="E130" s="127" t="s">
        <v>1355</v>
      </c>
      <c r="F130" s="127" t="s">
        <v>1356</v>
      </c>
      <c r="G130" s="133" t="s">
        <v>2893</v>
      </c>
      <c r="H130" s="127" t="s">
        <v>2894</v>
      </c>
      <c r="I130" s="130"/>
      <c r="J130" s="130"/>
    </row>
    <row r="131" spans="1:10">
      <c r="A131" s="127" t="s">
        <v>742</v>
      </c>
      <c r="B131" s="127" t="s">
        <v>4396</v>
      </c>
      <c r="C131" s="127" t="s">
        <v>3573</v>
      </c>
      <c r="D131" s="127" t="s">
        <v>3574</v>
      </c>
      <c r="E131" s="127" t="s">
        <v>1119</v>
      </c>
      <c r="F131" s="127" t="s">
        <v>1120</v>
      </c>
      <c r="G131" s="133" t="s">
        <v>2893</v>
      </c>
      <c r="H131" s="127" t="s">
        <v>2894</v>
      </c>
      <c r="I131" s="130"/>
      <c r="J131" s="130"/>
    </row>
    <row r="132" spans="1:10">
      <c r="A132" s="127" t="s">
        <v>742</v>
      </c>
      <c r="B132" s="127" t="s">
        <v>4396</v>
      </c>
      <c r="C132" s="127" t="s">
        <v>3573</v>
      </c>
      <c r="D132" s="127" t="s">
        <v>3574</v>
      </c>
      <c r="E132" s="127" t="s">
        <v>1121</v>
      </c>
      <c r="F132" s="127" t="s">
        <v>1122</v>
      </c>
      <c r="G132" s="133" t="s">
        <v>2893</v>
      </c>
      <c r="H132" s="127" t="s">
        <v>2894</v>
      </c>
      <c r="I132" s="130"/>
      <c r="J132" s="130"/>
    </row>
    <row r="133" spans="1:10">
      <c r="A133" s="127" t="s">
        <v>742</v>
      </c>
      <c r="B133" s="127" t="s">
        <v>4396</v>
      </c>
      <c r="C133" s="127" t="s">
        <v>3573</v>
      </c>
      <c r="D133" s="127" t="s">
        <v>3574</v>
      </c>
      <c r="E133" s="127" t="s">
        <v>1398</v>
      </c>
      <c r="F133" s="127" t="s">
        <v>1399</v>
      </c>
      <c r="G133" s="133" t="s">
        <v>2893</v>
      </c>
      <c r="H133" s="127" t="s">
        <v>2894</v>
      </c>
      <c r="I133" s="130"/>
      <c r="J133" s="130"/>
    </row>
    <row r="134" spans="1:10">
      <c r="A134" s="127" t="s">
        <v>742</v>
      </c>
      <c r="B134" s="127" t="s">
        <v>4396</v>
      </c>
      <c r="C134" s="127" t="s">
        <v>3573</v>
      </c>
      <c r="D134" s="127" t="s">
        <v>3574</v>
      </c>
      <c r="E134" s="127" t="s">
        <v>1125</v>
      </c>
      <c r="F134" s="127" t="s">
        <v>1126</v>
      </c>
      <c r="G134" s="133" t="s">
        <v>2893</v>
      </c>
      <c r="H134" s="127" t="s">
        <v>2894</v>
      </c>
      <c r="I134" s="130"/>
      <c r="J134" s="130"/>
    </row>
    <row r="135" spans="1:10">
      <c r="A135" s="127" t="s">
        <v>742</v>
      </c>
      <c r="B135" s="127" t="s">
        <v>4396</v>
      </c>
      <c r="C135" s="127" t="s">
        <v>3573</v>
      </c>
      <c r="D135" s="127" t="s">
        <v>3574</v>
      </c>
      <c r="E135" s="127" t="s">
        <v>759</v>
      </c>
      <c r="F135" s="127" t="s">
        <v>760</v>
      </c>
      <c r="G135" s="133" t="s">
        <v>2893</v>
      </c>
      <c r="H135" s="127" t="s">
        <v>2894</v>
      </c>
      <c r="I135" s="130"/>
      <c r="J135" s="130"/>
    </row>
    <row r="136" spans="1:10">
      <c r="A136" s="127" t="s">
        <v>742</v>
      </c>
      <c r="B136" s="127" t="s">
        <v>4396</v>
      </c>
      <c r="C136" s="127" t="s">
        <v>3573</v>
      </c>
      <c r="D136" s="127" t="s">
        <v>3574</v>
      </c>
      <c r="E136" s="127" t="s">
        <v>1172</v>
      </c>
      <c r="F136" s="127" t="s">
        <v>1173</v>
      </c>
      <c r="G136" s="133" t="s">
        <v>2893</v>
      </c>
      <c r="H136" s="127" t="s">
        <v>2894</v>
      </c>
      <c r="I136" s="130"/>
      <c r="J136" s="130"/>
    </row>
    <row r="137" spans="1:10">
      <c r="A137" s="127" t="s">
        <v>742</v>
      </c>
      <c r="B137" s="127" t="s">
        <v>4396</v>
      </c>
      <c r="C137" s="127" t="s">
        <v>3573</v>
      </c>
      <c r="D137" s="127" t="s">
        <v>3574</v>
      </c>
      <c r="E137" s="127" t="s">
        <v>2086</v>
      </c>
      <c r="F137" s="127" t="s">
        <v>2087</v>
      </c>
      <c r="G137" s="133" t="s">
        <v>2893</v>
      </c>
      <c r="H137" s="127" t="s">
        <v>2894</v>
      </c>
      <c r="I137" s="130"/>
      <c r="J137" s="130"/>
    </row>
    <row r="138" spans="1:10">
      <c r="A138" s="127" t="s">
        <v>742</v>
      </c>
      <c r="B138" s="127" t="s">
        <v>4396</v>
      </c>
      <c r="C138" s="127" t="s">
        <v>3573</v>
      </c>
      <c r="D138" s="127" t="s">
        <v>3574</v>
      </c>
      <c r="E138" s="127" t="s">
        <v>761</v>
      </c>
      <c r="F138" s="127" t="s">
        <v>1133</v>
      </c>
      <c r="G138" s="133" t="s">
        <v>2893</v>
      </c>
      <c r="H138" s="127" t="s">
        <v>2894</v>
      </c>
      <c r="I138" s="130"/>
      <c r="J138" s="130"/>
    </row>
    <row r="139" spans="1:10">
      <c r="A139" s="127" t="s">
        <v>742</v>
      </c>
      <c r="B139" s="127" t="s">
        <v>4396</v>
      </c>
      <c r="C139" s="127" t="s">
        <v>3573</v>
      </c>
      <c r="D139" s="127" t="s">
        <v>3574</v>
      </c>
      <c r="E139" s="127" t="s">
        <v>2090</v>
      </c>
      <c r="F139" s="127" t="s">
        <v>2091</v>
      </c>
      <c r="G139" s="133" t="s">
        <v>2893</v>
      </c>
      <c r="H139" s="127" t="s">
        <v>2894</v>
      </c>
      <c r="I139" s="130"/>
      <c r="J139" s="130"/>
    </row>
    <row r="140" spans="1:10">
      <c r="A140" s="127" t="s">
        <v>742</v>
      </c>
      <c r="B140" s="127" t="s">
        <v>4396</v>
      </c>
      <c r="C140" s="127" t="s">
        <v>3573</v>
      </c>
      <c r="D140" s="127" t="s">
        <v>3574</v>
      </c>
      <c r="E140" s="127" t="s">
        <v>4416</v>
      </c>
      <c r="F140" s="127" t="s">
        <v>4417</v>
      </c>
      <c r="G140" s="133" t="s">
        <v>2893</v>
      </c>
      <c r="H140" s="127" t="s">
        <v>2894</v>
      </c>
      <c r="I140" s="130"/>
      <c r="J140" s="130"/>
    </row>
    <row r="141" spans="1:10">
      <c r="A141" s="127" t="s">
        <v>742</v>
      </c>
      <c r="B141" s="127" t="s">
        <v>4396</v>
      </c>
      <c r="C141" s="127" t="s">
        <v>3573</v>
      </c>
      <c r="D141" s="127" t="s">
        <v>3574</v>
      </c>
      <c r="E141" s="127" t="s">
        <v>1445</v>
      </c>
      <c r="F141" s="127" t="s">
        <v>1446</v>
      </c>
      <c r="G141" s="133" t="s">
        <v>2893</v>
      </c>
      <c r="H141" s="127" t="s">
        <v>2894</v>
      </c>
      <c r="I141" s="130"/>
      <c r="J141" s="130"/>
    </row>
    <row r="142" spans="1:10">
      <c r="A142" s="127" t="s">
        <v>742</v>
      </c>
      <c r="B142" s="127" t="s">
        <v>4396</v>
      </c>
      <c r="C142" s="127" t="s">
        <v>3573</v>
      </c>
      <c r="D142" s="127" t="s">
        <v>3574</v>
      </c>
      <c r="E142" s="127" t="s">
        <v>2970</v>
      </c>
      <c r="F142" s="127" t="s">
        <v>4418</v>
      </c>
      <c r="G142" s="133" t="s">
        <v>2893</v>
      </c>
      <c r="H142" s="127" t="s">
        <v>2894</v>
      </c>
      <c r="I142" s="130"/>
      <c r="J142" s="130"/>
    </row>
    <row r="143" spans="1:10">
      <c r="A143" s="127" t="s">
        <v>742</v>
      </c>
      <c r="B143" s="127" t="s">
        <v>4396</v>
      </c>
      <c r="C143" s="127" t="s">
        <v>3573</v>
      </c>
      <c r="D143" s="127" t="s">
        <v>3574</v>
      </c>
      <c r="E143" s="127" t="s">
        <v>2096</v>
      </c>
      <c r="F143" s="127" t="s">
        <v>2097</v>
      </c>
      <c r="G143" s="133" t="s">
        <v>2893</v>
      </c>
      <c r="H143" s="127" t="s">
        <v>2894</v>
      </c>
      <c r="I143" s="130"/>
      <c r="J143" s="130"/>
    </row>
    <row r="144" spans="1:10">
      <c r="A144" s="127" t="s">
        <v>742</v>
      </c>
      <c r="B144" s="127" t="s">
        <v>4396</v>
      </c>
      <c r="C144" s="127" t="s">
        <v>3573</v>
      </c>
      <c r="D144" s="127" t="s">
        <v>3574</v>
      </c>
      <c r="E144" s="127" t="s">
        <v>4419</v>
      </c>
      <c r="F144" s="127" t="s">
        <v>4420</v>
      </c>
      <c r="G144" s="133" t="s">
        <v>2893</v>
      </c>
      <c r="H144" s="127" t="s">
        <v>2894</v>
      </c>
      <c r="I144" s="130"/>
      <c r="J144" s="130"/>
    </row>
    <row r="145" spans="1:10">
      <c r="A145" s="127" t="s">
        <v>742</v>
      </c>
      <c r="B145" s="127" t="s">
        <v>4396</v>
      </c>
      <c r="C145" s="127" t="s">
        <v>3573</v>
      </c>
      <c r="D145" s="127" t="s">
        <v>3574</v>
      </c>
      <c r="E145" s="127" t="s">
        <v>2099</v>
      </c>
      <c r="F145" s="127" t="s">
        <v>2100</v>
      </c>
      <c r="G145" s="133" t="s">
        <v>2893</v>
      </c>
      <c r="H145" s="127" t="s">
        <v>2894</v>
      </c>
      <c r="I145" s="130"/>
      <c r="J145" s="130"/>
    </row>
    <row r="146" spans="1:10">
      <c r="A146" s="127" t="s">
        <v>742</v>
      </c>
      <c r="B146" s="127" t="s">
        <v>4396</v>
      </c>
      <c r="C146" s="127" t="s">
        <v>3575</v>
      </c>
      <c r="D146" s="127" t="s">
        <v>3576</v>
      </c>
      <c r="E146" s="127" t="s">
        <v>1273</v>
      </c>
      <c r="F146" s="127" t="s">
        <v>1274</v>
      </c>
      <c r="G146" s="133" t="s">
        <v>2897</v>
      </c>
      <c r="H146" s="127" t="s">
        <v>2898</v>
      </c>
      <c r="I146" s="130"/>
      <c r="J146" s="130"/>
    </row>
    <row r="147" spans="1:10">
      <c r="A147" s="127" t="s">
        <v>742</v>
      </c>
      <c r="B147" s="127" t="s">
        <v>4396</v>
      </c>
      <c r="C147" s="127" t="s">
        <v>3575</v>
      </c>
      <c r="D147" s="127" t="s">
        <v>3576</v>
      </c>
      <c r="E147" s="127" t="s">
        <v>1351</v>
      </c>
      <c r="F147" s="127" t="s">
        <v>1352</v>
      </c>
      <c r="G147" s="133" t="s">
        <v>2893</v>
      </c>
      <c r="H147" s="127" t="s">
        <v>2894</v>
      </c>
      <c r="I147" s="130"/>
      <c r="J147" s="130"/>
    </row>
    <row r="148" spans="1:10">
      <c r="A148" s="127" t="s">
        <v>742</v>
      </c>
      <c r="B148" s="127" t="s">
        <v>4396</v>
      </c>
      <c r="C148" s="127" t="s">
        <v>3575</v>
      </c>
      <c r="D148" s="127" t="s">
        <v>3576</v>
      </c>
      <c r="E148" s="127" t="s">
        <v>1435</v>
      </c>
      <c r="F148" s="127" t="s">
        <v>1436</v>
      </c>
      <c r="G148" s="133" t="s">
        <v>2897</v>
      </c>
      <c r="H148" s="127" t="s">
        <v>2898</v>
      </c>
      <c r="I148" s="130"/>
      <c r="J148" s="130"/>
    </row>
    <row r="149" spans="1:10">
      <c r="A149" s="127" t="s">
        <v>42</v>
      </c>
      <c r="B149" s="127" t="s">
        <v>43</v>
      </c>
      <c r="C149" s="127" t="s">
        <v>3571</v>
      </c>
      <c r="D149" s="127" t="s">
        <v>3572</v>
      </c>
      <c r="E149" s="127" t="s">
        <v>46</v>
      </c>
      <c r="F149" s="127" t="s">
        <v>47</v>
      </c>
      <c r="G149" s="133" t="s">
        <v>2899</v>
      </c>
      <c r="H149" s="127" t="s">
        <v>2900</v>
      </c>
      <c r="I149" s="130"/>
      <c r="J149" s="130"/>
    </row>
    <row r="150" spans="1:10">
      <c r="A150" s="127" t="s">
        <v>42</v>
      </c>
      <c r="B150" s="127" t="s">
        <v>43</v>
      </c>
      <c r="C150" s="127" t="s">
        <v>3571</v>
      </c>
      <c r="D150" s="127" t="s">
        <v>3572</v>
      </c>
      <c r="E150" s="127" t="s">
        <v>56</v>
      </c>
      <c r="F150" s="127" t="s">
        <v>57</v>
      </c>
      <c r="G150" s="133" t="s">
        <v>2899</v>
      </c>
      <c r="H150" s="127" t="s">
        <v>2900</v>
      </c>
      <c r="I150" s="130"/>
      <c r="J150" s="130"/>
    </row>
    <row r="151" spans="1:10">
      <c r="A151" s="127" t="s">
        <v>42</v>
      </c>
      <c r="B151" s="127" t="s">
        <v>43</v>
      </c>
      <c r="C151" s="127" t="s">
        <v>3571</v>
      </c>
      <c r="D151" s="127" t="s">
        <v>3572</v>
      </c>
      <c r="E151" s="127" t="s">
        <v>59</v>
      </c>
      <c r="F151" s="127" t="s">
        <v>60</v>
      </c>
      <c r="G151" s="133" t="s">
        <v>2899</v>
      </c>
      <c r="H151" s="127" t="s">
        <v>2900</v>
      </c>
      <c r="I151" s="130"/>
      <c r="J151" s="130"/>
    </row>
    <row r="152" spans="1:10">
      <c r="A152" s="127" t="s">
        <v>42</v>
      </c>
      <c r="B152" s="127" t="s">
        <v>43</v>
      </c>
      <c r="C152" s="127" t="s">
        <v>3571</v>
      </c>
      <c r="D152" s="127" t="s">
        <v>3572</v>
      </c>
      <c r="E152" s="127" t="s">
        <v>61</v>
      </c>
      <c r="F152" s="127" t="s">
        <v>62</v>
      </c>
      <c r="G152" s="133" t="s">
        <v>2899</v>
      </c>
      <c r="H152" s="127" t="s">
        <v>2900</v>
      </c>
      <c r="I152" s="130"/>
      <c r="J152" s="130"/>
    </row>
    <row r="153" spans="1:10">
      <c r="A153" s="127" t="s">
        <v>42</v>
      </c>
      <c r="B153" s="127" t="s">
        <v>43</v>
      </c>
      <c r="C153" s="127" t="s">
        <v>3571</v>
      </c>
      <c r="D153" s="127" t="s">
        <v>3572</v>
      </c>
      <c r="E153" s="127" t="s">
        <v>660</v>
      </c>
      <c r="F153" s="127" t="s">
        <v>661</v>
      </c>
      <c r="G153" s="133" t="s">
        <v>2899</v>
      </c>
      <c r="H153" s="127" t="s">
        <v>2900</v>
      </c>
      <c r="I153" s="130"/>
      <c r="J153" s="130"/>
    </row>
    <row r="154" spans="1:10">
      <c r="A154" s="127" t="s">
        <v>42</v>
      </c>
      <c r="B154" s="127" t="s">
        <v>43</v>
      </c>
      <c r="C154" s="127" t="s">
        <v>3571</v>
      </c>
      <c r="D154" s="127" t="s">
        <v>3572</v>
      </c>
      <c r="E154" s="127" t="s">
        <v>66</v>
      </c>
      <c r="F154" s="127" t="s">
        <v>67</v>
      </c>
      <c r="G154" s="133" t="s">
        <v>2899</v>
      </c>
      <c r="H154" s="127" t="s">
        <v>2900</v>
      </c>
      <c r="I154" s="130"/>
      <c r="J154" s="130"/>
    </row>
    <row r="155" spans="1:10">
      <c r="A155" s="127" t="s">
        <v>42</v>
      </c>
      <c r="B155" s="127" t="s">
        <v>43</v>
      </c>
      <c r="C155" s="127" t="s">
        <v>3571</v>
      </c>
      <c r="D155" s="127" t="s">
        <v>3572</v>
      </c>
      <c r="E155" s="127" t="s">
        <v>68</v>
      </c>
      <c r="F155" s="127" t="s">
        <v>69</v>
      </c>
      <c r="G155" s="133" t="s">
        <v>2899</v>
      </c>
      <c r="H155" s="127" t="s">
        <v>2900</v>
      </c>
      <c r="I155" s="130"/>
      <c r="J155" s="130"/>
    </row>
    <row r="156" spans="1:10">
      <c r="A156" s="127" t="s">
        <v>42</v>
      </c>
      <c r="B156" s="127" t="s">
        <v>43</v>
      </c>
      <c r="C156" s="127" t="s">
        <v>3571</v>
      </c>
      <c r="D156" s="127" t="s">
        <v>3572</v>
      </c>
      <c r="E156" s="127" t="s">
        <v>70</v>
      </c>
      <c r="F156" s="127" t="s">
        <v>71</v>
      </c>
      <c r="G156" s="133" t="s">
        <v>2899</v>
      </c>
      <c r="H156" s="127" t="s">
        <v>2900</v>
      </c>
      <c r="I156" s="130"/>
      <c r="J156" s="130"/>
    </row>
    <row r="157" spans="1:10">
      <c r="A157" s="127" t="s">
        <v>42</v>
      </c>
      <c r="B157" s="127" t="s">
        <v>43</v>
      </c>
      <c r="C157" s="127" t="s">
        <v>3571</v>
      </c>
      <c r="D157" s="127" t="s">
        <v>3572</v>
      </c>
      <c r="E157" s="127" t="s">
        <v>73</v>
      </c>
      <c r="F157" s="127" t="s">
        <v>74</v>
      </c>
      <c r="G157" s="133" t="s">
        <v>2899</v>
      </c>
      <c r="H157" s="127" t="s">
        <v>2900</v>
      </c>
      <c r="I157" s="130"/>
      <c r="J157" s="130"/>
    </row>
    <row r="158" spans="1:10">
      <c r="A158" s="127" t="s">
        <v>42</v>
      </c>
      <c r="B158" s="127" t="s">
        <v>43</v>
      </c>
      <c r="C158" s="127" t="s">
        <v>3571</v>
      </c>
      <c r="D158" s="127" t="s">
        <v>3572</v>
      </c>
      <c r="E158" s="127" t="s">
        <v>664</v>
      </c>
      <c r="F158" s="127" t="s">
        <v>665</v>
      </c>
      <c r="G158" s="133" t="s">
        <v>2899</v>
      </c>
      <c r="H158" s="127" t="s">
        <v>2900</v>
      </c>
      <c r="I158" s="130"/>
      <c r="J158" s="130"/>
    </row>
    <row r="159" spans="1:10">
      <c r="A159" s="127" t="s">
        <v>42</v>
      </c>
      <c r="B159" s="127" t="s">
        <v>43</v>
      </c>
      <c r="C159" s="127" t="s">
        <v>3571</v>
      </c>
      <c r="D159" s="127" t="s">
        <v>3572</v>
      </c>
      <c r="E159" s="127" t="s">
        <v>1339</v>
      </c>
      <c r="F159" s="127" t="s">
        <v>735</v>
      </c>
      <c r="G159" s="133" t="s">
        <v>2899</v>
      </c>
      <c r="H159" s="127" t="s">
        <v>2900</v>
      </c>
      <c r="I159" s="130"/>
      <c r="J159" s="130"/>
    </row>
    <row r="160" spans="1:10">
      <c r="A160" s="127" t="s">
        <v>42</v>
      </c>
      <c r="B160" s="127" t="s">
        <v>43</v>
      </c>
      <c r="C160" s="127" t="s">
        <v>3571</v>
      </c>
      <c r="D160" s="127" t="s">
        <v>3572</v>
      </c>
      <c r="E160" s="127" t="s">
        <v>736</v>
      </c>
      <c r="F160" s="127" t="s">
        <v>737</v>
      </c>
      <c r="G160" s="133" t="s">
        <v>2899</v>
      </c>
      <c r="H160" s="127" t="s">
        <v>2900</v>
      </c>
      <c r="I160" s="130"/>
      <c r="J160" s="130"/>
    </row>
    <row r="161" spans="1:10">
      <c r="A161" s="127" t="s">
        <v>42</v>
      </c>
      <c r="B161" s="127" t="s">
        <v>43</v>
      </c>
      <c r="C161" s="127" t="s">
        <v>3571</v>
      </c>
      <c r="D161" s="127" t="s">
        <v>3572</v>
      </c>
      <c r="E161" s="127" t="s">
        <v>658</v>
      </c>
      <c r="F161" s="127" t="s">
        <v>659</v>
      </c>
      <c r="G161" s="133" t="s">
        <v>2899</v>
      </c>
      <c r="H161" s="127" t="s">
        <v>2900</v>
      </c>
      <c r="I161" s="130"/>
      <c r="J161" s="130"/>
    </row>
    <row r="162" spans="1:10">
      <c r="A162" s="127" t="s">
        <v>42</v>
      </c>
      <c r="B162" s="127" t="s">
        <v>43</v>
      </c>
      <c r="C162" s="127" t="s">
        <v>3571</v>
      </c>
      <c r="D162" s="127" t="s">
        <v>3572</v>
      </c>
      <c r="E162" s="127" t="s">
        <v>90</v>
      </c>
      <c r="F162" s="127" t="s">
        <v>1207</v>
      </c>
      <c r="G162" s="133" t="s">
        <v>2899</v>
      </c>
      <c r="H162" s="127" t="s">
        <v>2900</v>
      </c>
      <c r="I162" s="130"/>
      <c r="J162" s="130"/>
    </row>
    <row r="163" spans="1:10">
      <c r="A163" s="127" t="s">
        <v>42</v>
      </c>
      <c r="B163" s="127" t="s">
        <v>43</v>
      </c>
      <c r="C163" s="127" t="s">
        <v>3571</v>
      </c>
      <c r="D163" s="127" t="s">
        <v>3572</v>
      </c>
      <c r="E163" s="127" t="s">
        <v>115</v>
      </c>
      <c r="F163" s="127" t="s">
        <v>1208</v>
      </c>
      <c r="G163" s="133" t="s">
        <v>2899</v>
      </c>
      <c r="H163" s="127" t="s">
        <v>2900</v>
      </c>
      <c r="I163" s="130"/>
      <c r="J163" s="130"/>
    </row>
    <row r="164" spans="1:10">
      <c r="A164" s="127" t="s">
        <v>42</v>
      </c>
      <c r="B164" s="127" t="s">
        <v>43</v>
      </c>
      <c r="C164" s="127" t="s">
        <v>3571</v>
      </c>
      <c r="D164" s="127" t="s">
        <v>3572</v>
      </c>
      <c r="E164" s="127" t="s">
        <v>1372</v>
      </c>
      <c r="F164" s="127" t="s">
        <v>1373</v>
      </c>
      <c r="G164" s="133" t="s">
        <v>2899</v>
      </c>
      <c r="H164" s="127" t="s">
        <v>2900</v>
      </c>
      <c r="I164" s="130"/>
      <c r="J164" s="130"/>
    </row>
    <row r="165" spans="1:10">
      <c r="A165" s="127" t="s">
        <v>42</v>
      </c>
      <c r="B165" s="127" t="s">
        <v>43</v>
      </c>
      <c r="C165" s="127" t="s">
        <v>3571</v>
      </c>
      <c r="D165" s="127" t="s">
        <v>3572</v>
      </c>
      <c r="E165" s="127" t="s">
        <v>122</v>
      </c>
      <c r="F165" s="127" t="s">
        <v>1209</v>
      </c>
      <c r="G165" s="133" t="s">
        <v>2899</v>
      </c>
      <c r="H165" s="127" t="s">
        <v>2900</v>
      </c>
      <c r="I165" s="130"/>
      <c r="J165" s="130"/>
    </row>
    <row r="166" spans="1:10">
      <c r="A166" s="127" t="s">
        <v>42</v>
      </c>
      <c r="B166" s="127" t="s">
        <v>43</v>
      </c>
      <c r="C166" s="127" t="s">
        <v>3571</v>
      </c>
      <c r="D166" s="127" t="s">
        <v>3572</v>
      </c>
      <c r="E166" s="127" t="s">
        <v>128</v>
      </c>
      <c r="F166" s="127" t="s">
        <v>1210</v>
      </c>
      <c r="G166" s="133" t="s">
        <v>2899</v>
      </c>
      <c r="H166" s="127" t="s">
        <v>2900</v>
      </c>
      <c r="I166" s="130"/>
      <c r="J166" s="130"/>
    </row>
    <row r="167" spans="1:10">
      <c r="A167" s="127" t="s">
        <v>42</v>
      </c>
      <c r="B167" s="127" t="s">
        <v>43</v>
      </c>
      <c r="C167" s="127" t="s">
        <v>3571</v>
      </c>
      <c r="D167" s="127" t="s">
        <v>3572</v>
      </c>
      <c r="E167" s="127" t="s">
        <v>130</v>
      </c>
      <c r="F167" s="127" t="s">
        <v>1211</v>
      </c>
      <c r="G167" s="133" t="s">
        <v>2899</v>
      </c>
      <c r="H167" s="127" t="s">
        <v>2900</v>
      </c>
      <c r="I167" s="130"/>
      <c r="J167" s="130"/>
    </row>
    <row r="168" spans="1:10">
      <c r="A168" s="127" t="s">
        <v>42</v>
      </c>
      <c r="B168" s="127" t="s">
        <v>43</v>
      </c>
      <c r="C168" s="127" t="s">
        <v>3571</v>
      </c>
      <c r="D168" s="127" t="s">
        <v>3572</v>
      </c>
      <c r="E168" s="127" t="s">
        <v>132</v>
      </c>
      <c r="F168" s="127" t="s">
        <v>1374</v>
      </c>
      <c r="G168" s="133" t="s">
        <v>2899</v>
      </c>
      <c r="H168" s="127" t="s">
        <v>2900</v>
      </c>
      <c r="I168" s="130"/>
      <c r="J168" s="130"/>
    </row>
    <row r="169" spans="1:10">
      <c r="A169" s="127" t="s">
        <v>42</v>
      </c>
      <c r="B169" s="127" t="s">
        <v>43</v>
      </c>
      <c r="C169" s="127" t="s">
        <v>3571</v>
      </c>
      <c r="D169" s="127" t="s">
        <v>3572</v>
      </c>
      <c r="E169" s="127" t="s">
        <v>136</v>
      </c>
      <c r="F169" s="127" t="s">
        <v>1375</v>
      </c>
      <c r="G169" s="133" t="s">
        <v>2899</v>
      </c>
      <c r="H169" s="127" t="s">
        <v>2900</v>
      </c>
      <c r="I169" s="130"/>
      <c r="J169" s="130"/>
    </row>
    <row r="170" spans="1:10">
      <c r="A170" s="127" t="s">
        <v>42</v>
      </c>
      <c r="B170" s="127" t="s">
        <v>43</v>
      </c>
      <c r="C170" s="127" t="s">
        <v>3571</v>
      </c>
      <c r="D170" s="127" t="s">
        <v>3572</v>
      </c>
      <c r="E170" s="127" t="s">
        <v>140</v>
      </c>
      <c r="F170" s="127" t="s">
        <v>141</v>
      </c>
      <c r="G170" s="133" t="s">
        <v>2899</v>
      </c>
      <c r="H170" s="127" t="s">
        <v>2900</v>
      </c>
      <c r="I170" s="130"/>
      <c r="J170" s="130"/>
    </row>
    <row r="171" spans="1:10">
      <c r="A171" s="127" t="s">
        <v>42</v>
      </c>
      <c r="B171" s="127" t="s">
        <v>43</v>
      </c>
      <c r="C171" s="127" t="s">
        <v>3571</v>
      </c>
      <c r="D171" s="127" t="s">
        <v>3572</v>
      </c>
      <c r="E171" s="127" t="s">
        <v>140</v>
      </c>
      <c r="F171" s="127" t="s">
        <v>141</v>
      </c>
      <c r="G171" s="133" t="s">
        <v>2909</v>
      </c>
      <c r="H171" s="127" t="s">
        <v>2910</v>
      </c>
      <c r="I171" s="130"/>
      <c r="J171" s="130"/>
    </row>
    <row r="172" spans="1:10">
      <c r="A172" s="127" t="s">
        <v>42</v>
      </c>
      <c r="B172" s="127" t="s">
        <v>43</v>
      </c>
      <c r="C172" s="127" t="s">
        <v>3571</v>
      </c>
      <c r="D172" s="127" t="s">
        <v>3572</v>
      </c>
      <c r="E172" s="127" t="s">
        <v>142</v>
      </c>
      <c r="F172" s="127" t="s">
        <v>1212</v>
      </c>
      <c r="G172" s="133" t="s">
        <v>2899</v>
      </c>
      <c r="H172" s="127" t="s">
        <v>2900</v>
      </c>
      <c r="I172" s="130"/>
      <c r="J172" s="130"/>
    </row>
    <row r="173" spans="1:10">
      <c r="A173" s="127" t="s">
        <v>42</v>
      </c>
      <c r="B173" s="127" t="s">
        <v>43</v>
      </c>
      <c r="C173" s="127" t="s">
        <v>3571</v>
      </c>
      <c r="D173" s="127" t="s">
        <v>3572</v>
      </c>
      <c r="E173" s="127" t="s">
        <v>143</v>
      </c>
      <c r="F173" s="127" t="s">
        <v>976</v>
      </c>
      <c r="G173" s="133" t="s">
        <v>2899</v>
      </c>
      <c r="H173" s="127" t="s">
        <v>2900</v>
      </c>
      <c r="I173" s="130"/>
      <c r="J173" s="130"/>
    </row>
    <row r="174" spans="1:10">
      <c r="A174" s="127" t="s">
        <v>42</v>
      </c>
      <c r="B174" s="127" t="s">
        <v>43</v>
      </c>
      <c r="C174" s="127" t="s">
        <v>3571</v>
      </c>
      <c r="D174" s="127" t="s">
        <v>3572</v>
      </c>
      <c r="E174" s="127" t="s">
        <v>172</v>
      </c>
      <c r="F174" s="127" t="s">
        <v>977</v>
      </c>
      <c r="G174" s="133" t="s">
        <v>2899</v>
      </c>
      <c r="H174" s="127" t="s">
        <v>2900</v>
      </c>
      <c r="I174" s="130"/>
      <c r="J174" s="130"/>
    </row>
    <row r="175" spans="1:10">
      <c r="A175" s="127" t="s">
        <v>42</v>
      </c>
      <c r="B175" s="127" t="s">
        <v>43</v>
      </c>
      <c r="C175" s="127" t="s">
        <v>3571</v>
      </c>
      <c r="D175" s="127" t="s">
        <v>3572</v>
      </c>
      <c r="E175" s="127" t="s">
        <v>175</v>
      </c>
      <c r="F175" s="127" t="s">
        <v>978</v>
      </c>
      <c r="G175" s="133" t="s">
        <v>2899</v>
      </c>
      <c r="H175" s="127" t="s">
        <v>2900</v>
      </c>
      <c r="I175" s="130"/>
      <c r="J175" s="130"/>
    </row>
    <row r="176" spans="1:10">
      <c r="A176" s="127" t="s">
        <v>42</v>
      </c>
      <c r="B176" s="127" t="s">
        <v>43</v>
      </c>
      <c r="C176" s="127" t="s">
        <v>3571</v>
      </c>
      <c r="D176" s="127" t="s">
        <v>3572</v>
      </c>
      <c r="E176" s="127" t="s">
        <v>178</v>
      </c>
      <c r="F176" s="127" t="s">
        <v>979</v>
      </c>
      <c r="G176" s="133" t="s">
        <v>2899</v>
      </c>
      <c r="H176" s="127" t="s">
        <v>2900</v>
      </c>
      <c r="I176" s="130"/>
      <c r="J176" s="130"/>
    </row>
    <row r="177" spans="1:10">
      <c r="A177" s="127" t="s">
        <v>42</v>
      </c>
      <c r="B177" s="127" t="s">
        <v>43</v>
      </c>
      <c r="C177" s="127" t="s">
        <v>3571</v>
      </c>
      <c r="D177" s="127" t="s">
        <v>3572</v>
      </c>
      <c r="E177" s="127" t="s">
        <v>182</v>
      </c>
      <c r="F177" s="127" t="s">
        <v>980</v>
      </c>
      <c r="G177" s="133" t="s">
        <v>2899</v>
      </c>
      <c r="H177" s="127" t="s">
        <v>2900</v>
      </c>
      <c r="I177" s="130"/>
      <c r="J177" s="130"/>
    </row>
    <row r="178" spans="1:10">
      <c r="A178" s="127" t="s">
        <v>42</v>
      </c>
      <c r="B178" s="127" t="s">
        <v>43</v>
      </c>
      <c r="C178" s="127" t="s">
        <v>3571</v>
      </c>
      <c r="D178" s="127" t="s">
        <v>3572</v>
      </c>
      <c r="E178" s="127" t="s">
        <v>183</v>
      </c>
      <c r="F178" s="127" t="s">
        <v>981</v>
      </c>
      <c r="G178" s="133" t="s">
        <v>2899</v>
      </c>
      <c r="H178" s="127" t="s">
        <v>2900</v>
      </c>
      <c r="I178" s="130"/>
      <c r="J178" s="130"/>
    </row>
    <row r="179" spans="1:10">
      <c r="A179" s="127" t="s">
        <v>42</v>
      </c>
      <c r="B179" s="127" t="s">
        <v>43</v>
      </c>
      <c r="C179" s="127" t="s">
        <v>3571</v>
      </c>
      <c r="D179" s="127" t="s">
        <v>3572</v>
      </c>
      <c r="E179" s="127" t="s">
        <v>185</v>
      </c>
      <c r="F179" s="127" t="s">
        <v>982</v>
      </c>
      <c r="G179" s="133" t="s">
        <v>2899</v>
      </c>
      <c r="H179" s="127" t="s">
        <v>2900</v>
      </c>
      <c r="I179" s="130"/>
      <c r="J179" s="130"/>
    </row>
    <row r="180" spans="1:10">
      <c r="A180" s="127" t="s">
        <v>42</v>
      </c>
      <c r="B180" s="127" t="s">
        <v>43</v>
      </c>
      <c r="C180" s="127" t="s">
        <v>3571</v>
      </c>
      <c r="D180" s="127" t="s">
        <v>3572</v>
      </c>
      <c r="E180" s="127" t="s">
        <v>191</v>
      </c>
      <c r="F180" s="127" t="s">
        <v>983</v>
      </c>
      <c r="G180" s="133" t="s">
        <v>2899</v>
      </c>
      <c r="H180" s="127" t="s">
        <v>2900</v>
      </c>
      <c r="I180" s="130"/>
      <c r="J180" s="130"/>
    </row>
    <row r="181" spans="1:10">
      <c r="A181" s="127" t="s">
        <v>42</v>
      </c>
      <c r="B181" s="127" t="s">
        <v>43</v>
      </c>
      <c r="C181" s="127" t="s">
        <v>3571</v>
      </c>
      <c r="D181" s="127" t="s">
        <v>3572</v>
      </c>
      <c r="E181" s="127" t="s">
        <v>192</v>
      </c>
      <c r="F181" s="127" t="s">
        <v>984</v>
      </c>
      <c r="G181" s="133" t="s">
        <v>2899</v>
      </c>
      <c r="H181" s="127" t="s">
        <v>2900</v>
      </c>
      <c r="I181" s="130"/>
      <c r="J181" s="130"/>
    </row>
    <row r="182" spans="1:10">
      <c r="A182" s="127" t="s">
        <v>42</v>
      </c>
      <c r="B182" s="127" t="s">
        <v>43</v>
      </c>
      <c r="C182" s="127" t="s">
        <v>3571</v>
      </c>
      <c r="D182" s="127" t="s">
        <v>3572</v>
      </c>
      <c r="E182" s="127" t="s">
        <v>1376</v>
      </c>
      <c r="F182" s="127" t="s">
        <v>1377</v>
      </c>
      <c r="G182" s="133" t="s">
        <v>2899</v>
      </c>
      <c r="H182" s="127" t="s">
        <v>2900</v>
      </c>
      <c r="I182" s="130"/>
      <c r="J182" s="130"/>
    </row>
    <row r="183" spans="1:10">
      <c r="A183" s="127" t="s">
        <v>42</v>
      </c>
      <c r="B183" s="127" t="s">
        <v>43</v>
      </c>
      <c r="C183" s="127" t="s">
        <v>3571</v>
      </c>
      <c r="D183" s="127" t="s">
        <v>3572</v>
      </c>
      <c r="E183" s="127" t="s">
        <v>656</v>
      </c>
      <c r="F183" s="127" t="s">
        <v>657</v>
      </c>
      <c r="G183" s="133" t="s">
        <v>2899</v>
      </c>
      <c r="H183" s="127" t="s">
        <v>2900</v>
      </c>
      <c r="I183" s="130"/>
      <c r="J183" s="130"/>
    </row>
    <row r="184" spans="1:10">
      <c r="A184" s="127" t="s">
        <v>42</v>
      </c>
      <c r="B184" s="127" t="s">
        <v>43</v>
      </c>
      <c r="C184" s="127" t="s">
        <v>3571</v>
      </c>
      <c r="D184" s="127" t="s">
        <v>3572</v>
      </c>
      <c r="E184" s="127" t="s">
        <v>1134</v>
      </c>
      <c r="F184" s="127" t="s">
        <v>1378</v>
      </c>
      <c r="G184" s="133" t="s">
        <v>2899</v>
      </c>
      <c r="H184" s="127" t="s">
        <v>2900</v>
      </c>
      <c r="I184" s="130"/>
      <c r="J184" s="130"/>
    </row>
    <row r="185" spans="1:10">
      <c r="A185" s="127" t="s">
        <v>42</v>
      </c>
      <c r="B185" s="127" t="s">
        <v>43</v>
      </c>
      <c r="C185" s="127" t="s">
        <v>3571</v>
      </c>
      <c r="D185" s="127" t="s">
        <v>3572</v>
      </c>
      <c r="E185" s="127" t="s">
        <v>1214</v>
      </c>
      <c r="F185" s="127" t="s">
        <v>1379</v>
      </c>
      <c r="G185" s="133" t="s">
        <v>2899</v>
      </c>
      <c r="H185" s="127" t="s">
        <v>2900</v>
      </c>
      <c r="I185" s="130"/>
      <c r="J185" s="130"/>
    </row>
    <row r="186" spans="1:10">
      <c r="A186" s="127" t="s">
        <v>42</v>
      </c>
      <c r="B186" s="127" t="s">
        <v>43</v>
      </c>
      <c r="C186" s="127" t="s">
        <v>3571</v>
      </c>
      <c r="D186" s="127" t="s">
        <v>3572</v>
      </c>
      <c r="E186" s="127" t="s">
        <v>1380</v>
      </c>
      <c r="F186" s="127" t="s">
        <v>1381</v>
      </c>
      <c r="G186" s="133" t="s">
        <v>2899</v>
      </c>
      <c r="H186" s="127" t="s">
        <v>2900</v>
      </c>
      <c r="I186" s="130"/>
      <c r="J186" s="130"/>
    </row>
    <row r="187" spans="1:10">
      <c r="A187" s="127" t="s">
        <v>42</v>
      </c>
      <c r="B187" s="127" t="s">
        <v>43</v>
      </c>
      <c r="C187" s="127" t="s">
        <v>3571</v>
      </c>
      <c r="D187" s="127" t="s">
        <v>3572</v>
      </c>
      <c r="E187" s="127" t="s">
        <v>1382</v>
      </c>
      <c r="F187" s="127" t="s">
        <v>1383</v>
      </c>
      <c r="G187" s="133" t="s">
        <v>2899</v>
      </c>
      <c r="H187" s="127" t="s">
        <v>2900</v>
      </c>
      <c r="I187" s="130"/>
      <c r="J187" s="130"/>
    </row>
    <row r="188" spans="1:10">
      <c r="A188" s="127" t="s">
        <v>42</v>
      </c>
      <c r="B188" s="127" t="s">
        <v>43</v>
      </c>
      <c r="C188" s="127" t="s">
        <v>3571</v>
      </c>
      <c r="D188" s="127" t="s">
        <v>3572</v>
      </c>
      <c r="E188" s="127" t="s">
        <v>662</v>
      </c>
      <c r="F188" s="127" t="s">
        <v>663</v>
      </c>
      <c r="G188" s="133" t="s">
        <v>2899</v>
      </c>
      <c r="H188" s="127" t="s">
        <v>2900</v>
      </c>
      <c r="I188" s="130"/>
      <c r="J188" s="130"/>
    </row>
    <row r="189" spans="1:10">
      <c r="A189" s="127" t="s">
        <v>42</v>
      </c>
      <c r="B189" s="127" t="s">
        <v>43</v>
      </c>
      <c r="C189" s="127" t="s">
        <v>3571</v>
      </c>
      <c r="D189" s="127" t="s">
        <v>3572</v>
      </c>
      <c r="E189" s="127" t="s">
        <v>227</v>
      </c>
      <c r="F189" s="127" t="s">
        <v>1133</v>
      </c>
      <c r="G189" s="133" t="s">
        <v>2899</v>
      </c>
      <c r="H189" s="127" t="s">
        <v>2900</v>
      </c>
      <c r="I189" s="130"/>
      <c r="J189" s="130"/>
    </row>
    <row r="190" spans="1:10">
      <c r="A190" s="127" t="s">
        <v>42</v>
      </c>
      <c r="B190" s="127" t="s">
        <v>43</v>
      </c>
      <c r="C190" s="127" t="s">
        <v>3571</v>
      </c>
      <c r="D190" s="127" t="s">
        <v>3572</v>
      </c>
      <c r="E190" s="127" t="s">
        <v>669</v>
      </c>
      <c r="F190" s="127" t="s">
        <v>670</v>
      </c>
      <c r="G190" s="133" t="s">
        <v>2899</v>
      </c>
      <c r="H190" s="127" t="s">
        <v>2900</v>
      </c>
      <c r="I190" s="130"/>
      <c r="J190" s="130"/>
    </row>
    <row r="191" spans="1:10">
      <c r="A191" s="127" t="s">
        <v>42</v>
      </c>
      <c r="B191" s="127" t="s">
        <v>43</v>
      </c>
      <c r="C191" s="127" t="s">
        <v>3571</v>
      </c>
      <c r="D191" s="127" t="s">
        <v>3572</v>
      </c>
      <c r="E191" s="127" t="s">
        <v>1454</v>
      </c>
      <c r="F191" s="127" t="s">
        <v>1448</v>
      </c>
      <c r="G191" s="133" t="s">
        <v>2899</v>
      </c>
      <c r="H191" s="127" t="s">
        <v>2900</v>
      </c>
      <c r="I191" s="130"/>
      <c r="J191" s="130"/>
    </row>
    <row r="192" spans="1:10">
      <c r="A192" s="127" t="s">
        <v>42</v>
      </c>
      <c r="B192" s="127" t="s">
        <v>43</v>
      </c>
      <c r="C192" s="127" t="s">
        <v>3571</v>
      </c>
      <c r="D192" s="127" t="s">
        <v>3572</v>
      </c>
      <c r="E192" s="127" t="s">
        <v>1455</v>
      </c>
      <c r="F192" s="127" t="s">
        <v>2094</v>
      </c>
      <c r="G192" s="133" t="s">
        <v>2899</v>
      </c>
      <c r="H192" s="127" t="s">
        <v>2900</v>
      </c>
      <c r="I192" s="130"/>
      <c r="J192" s="130"/>
    </row>
    <row r="193" spans="1:10">
      <c r="A193" s="127" t="s">
        <v>42</v>
      </c>
      <c r="B193" s="127" t="s">
        <v>43</v>
      </c>
      <c r="C193" s="127" t="s">
        <v>3571</v>
      </c>
      <c r="D193" s="127" t="s">
        <v>3572</v>
      </c>
      <c r="E193" s="127" t="s">
        <v>2105</v>
      </c>
      <c r="F193" s="127" t="s">
        <v>2972</v>
      </c>
      <c r="G193" s="133" t="s">
        <v>2899</v>
      </c>
      <c r="H193" s="127" t="s">
        <v>2900</v>
      </c>
      <c r="I193" s="130"/>
      <c r="J193" s="130"/>
    </row>
    <row r="194" spans="1:10">
      <c r="A194" s="127" t="s">
        <v>42</v>
      </c>
      <c r="B194" s="127" t="s">
        <v>43</v>
      </c>
      <c r="C194" s="127" t="s">
        <v>3571</v>
      </c>
      <c r="D194" s="127" t="s">
        <v>3572</v>
      </c>
      <c r="E194" s="127" t="s">
        <v>4421</v>
      </c>
      <c r="F194" s="127" t="s">
        <v>4407</v>
      </c>
      <c r="G194" s="133" t="s">
        <v>2899</v>
      </c>
      <c r="H194" s="127" t="s">
        <v>2900</v>
      </c>
      <c r="I194" s="130"/>
      <c r="J194" s="130"/>
    </row>
    <row r="195" spans="1:10">
      <c r="A195" s="127" t="s">
        <v>42</v>
      </c>
      <c r="B195" s="127" t="s">
        <v>43</v>
      </c>
      <c r="C195" s="127" t="s">
        <v>3571</v>
      </c>
      <c r="D195" s="127" t="s">
        <v>3572</v>
      </c>
      <c r="E195" s="127" t="s">
        <v>2973</v>
      </c>
      <c r="F195" s="127" t="s">
        <v>2102</v>
      </c>
      <c r="G195" s="133" t="s">
        <v>2899</v>
      </c>
      <c r="H195" s="127" t="s">
        <v>2900</v>
      </c>
      <c r="I195" s="130"/>
      <c r="J195" s="130"/>
    </row>
    <row r="196" spans="1:10">
      <c r="A196" s="127" t="s">
        <v>42</v>
      </c>
      <c r="B196" s="127" t="s">
        <v>43</v>
      </c>
      <c r="C196" s="127" t="s">
        <v>3571</v>
      </c>
      <c r="D196" s="127" t="s">
        <v>3572</v>
      </c>
      <c r="E196" s="127" t="s">
        <v>4422</v>
      </c>
      <c r="F196" s="127" t="s">
        <v>4418</v>
      </c>
      <c r="G196" s="133" t="s">
        <v>2899</v>
      </c>
      <c r="H196" s="127" t="s">
        <v>2900</v>
      </c>
      <c r="I196" s="130"/>
      <c r="J196" s="130"/>
    </row>
    <row r="197" spans="1:10">
      <c r="A197" s="127" t="s">
        <v>42</v>
      </c>
      <c r="B197" s="127" t="s">
        <v>43</v>
      </c>
      <c r="C197" s="127" t="s">
        <v>3571</v>
      </c>
      <c r="D197" s="127" t="s">
        <v>3572</v>
      </c>
      <c r="E197" s="127" t="s">
        <v>4423</v>
      </c>
      <c r="F197" s="127" t="s">
        <v>2091</v>
      </c>
      <c r="G197" s="133" t="s">
        <v>2899</v>
      </c>
      <c r="H197" s="127" t="s">
        <v>2900</v>
      </c>
      <c r="I197" s="130"/>
      <c r="J197" s="130"/>
    </row>
    <row r="198" spans="1:10">
      <c r="A198" s="127" t="s">
        <v>42</v>
      </c>
      <c r="B198" s="127" t="s">
        <v>43</v>
      </c>
      <c r="C198" s="127" t="s">
        <v>3571</v>
      </c>
      <c r="D198" s="127" t="s">
        <v>3572</v>
      </c>
      <c r="E198" s="127" t="s">
        <v>4424</v>
      </c>
      <c r="F198" s="127" t="s">
        <v>4425</v>
      </c>
      <c r="G198" s="133" t="s">
        <v>2899</v>
      </c>
      <c r="H198" s="127" t="s">
        <v>2900</v>
      </c>
      <c r="I198" s="130"/>
      <c r="J198" s="130"/>
    </row>
    <row r="199" spans="1:10">
      <c r="A199" s="127" t="s">
        <v>42</v>
      </c>
      <c r="B199" s="127" t="s">
        <v>43</v>
      </c>
      <c r="C199" s="127" t="s">
        <v>3573</v>
      </c>
      <c r="D199" s="127" t="s">
        <v>3574</v>
      </c>
      <c r="E199" s="127" t="s">
        <v>666</v>
      </c>
      <c r="F199" s="127" t="s">
        <v>667</v>
      </c>
      <c r="G199" s="133" t="s">
        <v>2899</v>
      </c>
      <c r="H199" s="127" t="s">
        <v>2900</v>
      </c>
      <c r="I199" s="130"/>
      <c r="J199" s="130"/>
    </row>
    <row r="200" spans="1:10">
      <c r="A200" s="127" t="s">
        <v>523</v>
      </c>
      <c r="B200" s="127" t="s">
        <v>738</v>
      </c>
      <c r="C200" s="127" t="s">
        <v>3573</v>
      </c>
      <c r="D200" s="127" t="s">
        <v>3574</v>
      </c>
      <c r="E200" s="127" t="s">
        <v>671</v>
      </c>
      <c r="F200" s="127" t="s">
        <v>672</v>
      </c>
      <c r="G200" s="133" t="s">
        <v>2893</v>
      </c>
      <c r="H200" s="127" t="s">
        <v>2894</v>
      </c>
      <c r="I200" s="130"/>
      <c r="J200" s="130"/>
    </row>
    <row r="201" spans="1:10">
      <c r="A201" s="127" t="s">
        <v>523</v>
      </c>
      <c r="B201" s="127" t="s">
        <v>738</v>
      </c>
      <c r="C201" s="127" t="s">
        <v>3573</v>
      </c>
      <c r="D201" s="127" t="s">
        <v>3574</v>
      </c>
      <c r="E201" s="127" t="s">
        <v>673</v>
      </c>
      <c r="F201" s="127" t="s">
        <v>674</v>
      </c>
      <c r="G201" s="133" t="s">
        <v>2893</v>
      </c>
      <c r="H201" s="127" t="s">
        <v>2894</v>
      </c>
      <c r="I201" s="130"/>
      <c r="J201" s="130"/>
    </row>
    <row r="202" spans="1:10">
      <c r="A202" s="127" t="s">
        <v>523</v>
      </c>
      <c r="B202" s="127" t="s">
        <v>738</v>
      </c>
      <c r="C202" s="127" t="s">
        <v>3573</v>
      </c>
      <c r="D202" s="127" t="s">
        <v>3574</v>
      </c>
      <c r="E202" s="127" t="s">
        <v>739</v>
      </c>
      <c r="F202" s="127" t="s">
        <v>740</v>
      </c>
      <c r="G202" s="133" t="s">
        <v>2893</v>
      </c>
      <c r="H202" s="127" t="s">
        <v>2894</v>
      </c>
      <c r="I202" s="130"/>
      <c r="J202" s="130"/>
    </row>
    <row r="203" spans="1:10">
      <c r="A203" s="127" t="s">
        <v>523</v>
      </c>
      <c r="B203" s="127" t="s">
        <v>738</v>
      </c>
      <c r="C203" s="127" t="s">
        <v>3573</v>
      </c>
      <c r="D203" s="127" t="s">
        <v>3574</v>
      </c>
      <c r="E203" s="127" t="s">
        <v>675</v>
      </c>
      <c r="F203" s="127" t="s">
        <v>676</v>
      </c>
      <c r="G203" s="133" t="s">
        <v>2893</v>
      </c>
      <c r="H203" s="127" t="s">
        <v>2894</v>
      </c>
      <c r="I203" s="130"/>
      <c r="J203" s="130"/>
    </row>
    <row r="204" spans="1:10">
      <c r="A204" s="127" t="s">
        <v>523</v>
      </c>
      <c r="B204" s="127" t="s">
        <v>738</v>
      </c>
      <c r="C204" s="127" t="s">
        <v>3573</v>
      </c>
      <c r="D204" s="127" t="s">
        <v>3574</v>
      </c>
      <c r="E204" s="127" t="s">
        <v>741</v>
      </c>
      <c r="F204" s="127" t="s">
        <v>735</v>
      </c>
      <c r="G204" s="133" t="s">
        <v>2893</v>
      </c>
      <c r="H204" s="127" t="s">
        <v>2894</v>
      </c>
      <c r="I204" s="130"/>
      <c r="J204" s="130"/>
    </row>
    <row r="205" spans="1:10">
      <c r="A205" s="127" t="s">
        <v>523</v>
      </c>
      <c r="B205" s="127" t="s">
        <v>738</v>
      </c>
      <c r="C205" s="127" t="s">
        <v>3573</v>
      </c>
      <c r="D205" s="127" t="s">
        <v>3574</v>
      </c>
      <c r="E205" s="127" t="s">
        <v>677</v>
      </c>
      <c r="F205" s="127" t="s">
        <v>1213</v>
      </c>
      <c r="G205" s="133" t="s">
        <v>2893</v>
      </c>
      <c r="H205" s="127" t="s">
        <v>2894</v>
      </c>
      <c r="I205" s="130"/>
      <c r="J205" s="130"/>
    </row>
    <row r="206" spans="1:10">
      <c r="A206" s="127" t="s">
        <v>523</v>
      </c>
      <c r="B206" s="127" t="s">
        <v>738</v>
      </c>
      <c r="C206" s="127" t="s">
        <v>3573</v>
      </c>
      <c r="D206" s="127" t="s">
        <v>3574</v>
      </c>
      <c r="E206" s="127" t="s">
        <v>678</v>
      </c>
      <c r="F206" s="127" t="s">
        <v>985</v>
      </c>
      <c r="G206" s="133" t="s">
        <v>2893</v>
      </c>
      <c r="H206" s="127" t="s">
        <v>2894</v>
      </c>
      <c r="I206" s="130"/>
      <c r="J206" s="130"/>
    </row>
    <row r="207" spans="1:10">
      <c r="A207" s="127" t="s">
        <v>523</v>
      </c>
      <c r="B207" s="127" t="s">
        <v>738</v>
      </c>
      <c r="C207" s="127" t="s">
        <v>3573</v>
      </c>
      <c r="D207" s="127" t="s">
        <v>3574</v>
      </c>
      <c r="E207" s="127" t="s">
        <v>679</v>
      </c>
      <c r="F207" s="127" t="s">
        <v>680</v>
      </c>
      <c r="G207" s="133" t="s">
        <v>2893</v>
      </c>
      <c r="H207" s="127" t="s">
        <v>2894</v>
      </c>
      <c r="I207" s="130"/>
      <c r="J207" s="130"/>
    </row>
    <row r="208" spans="1:10">
      <c r="A208" s="127" t="s">
        <v>523</v>
      </c>
      <c r="B208" s="127" t="s">
        <v>738</v>
      </c>
      <c r="C208" s="127" t="s">
        <v>3573</v>
      </c>
      <c r="D208" s="127" t="s">
        <v>3574</v>
      </c>
      <c r="E208" s="127" t="s">
        <v>4426</v>
      </c>
      <c r="F208" s="127" t="s">
        <v>4427</v>
      </c>
      <c r="G208" s="133" t="s">
        <v>2893</v>
      </c>
      <c r="H208" s="127" t="s">
        <v>2894</v>
      </c>
      <c r="I208" s="130"/>
      <c r="J208" s="130"/>
    </row>
    <row r="209" spans="1:10">
      <c r="A209" s="127" t="s">
        <v>523</v>
      </c>
      <c r="B209" s="127" t="s">
        <v>738</v>
      </c>
      <c r="C209" s="127" t="s">
        <v>3573</v>
      </c>
      <c r="D209" s="127" t="s">
        <v>3574</v>
      </c>
      <c r="E209" s="127" t="s">
        <v>4428</v>
      </c>
      <c r="F209" s="127" t="s">
        <v>4429</v>
      </c>
      <c r="G209" s="133" t="s">
        <v>2893</v>
      </c>
      <c r="H209" s="127" t="s">
        <v>2894</v>
      </c>
      <c r="I209" s="130"/>
      <c r="J209" s="130"/>
    </row>
    <row r="210" spans="1:10">
      <c r="A210" s="127" t="s">
        <v>523</v>
      </c>
      <c r="B210" s="127" t="s">
        <v>738</v>
      </c>
      <c r="C210" s="127" t="s">
        <v>3573</v>
      </c>
      <c r="D210" s="127" t="s">
        <v>3574</v>
      </c>
      <c r="E210" s="127" t="s">
        <v>4430</v>
      </c>
      <c r="F210" s="127" t="s">
        <v>4431</v>
      </c>
      <c r="G210" s="133" t="s">
        <v>2893</v>
      </c>
      <c r="H210" s="127" t="s">
        <v>2894</v>
      </c>
      <c r="I210" s="130"/>
      <c r="J210" s="130"/>
    </row>
    <row r="211" spans="1:10">
      <c r="A211" s="127" t="s">
        <v>523</v>
      </c>
      <c r="B211" s="127" t="s">
        <v>738</v>
      </c>
      <c r="C211" s="127" t="s">
        <v>3573</v>
      </c>
      <c r="D211" s="127" t="s">
        <v>3574</v>
      </c>
      <c r="E211" s="127" t="s">
        <v>4432</v>
      </c>
      <c r="F211" s="127" t="s">
        <v>4433</v>
      </c>
      <c r="G211" s="133" t="s">
        <v>2893</v>
      </c>
      <c r="H211" s="127" t="s">
        <v>2894</v>
      </c>
      <c r="I211" s="130"/>
      <c r="J211" s="130"/>
    </row>
    <row r="212" spans="1:10">
      <c r="A212" s="127" t="s">
        <v>523</v>
      </c>
      <c r="B212" s="127" t="s">
        <v>738</v>
      </c>
      <c r="C212" s="127" t="s">
        <v>3573</v>
      </c>
      <c r="D212" s="127" t="s">
        <v>3574</v>
      </c>
      <c r="E212" s="127" t="s">
        <v>681</v>
      </c>
      <c r="F212" s="127" t="s">
        <v>668</v>
      </c>
      <c r="G212" s="133" t="s">
        <v>2893</v>
      </c>
      <c r="H212" s="127" t="s">
        <v>2894</v>
      </c>
      <c r="I212" s="130"/>
      <c r="J212" s="130"/>
    </row>
    <row r="213" spans="1:10">
      <c r="A213" s="127" t="s">
        <v>523</v>
      </c>
      <c r="B213" s="127" t="s">
        <v>738</v>
      </c>
      <c r="C213" s="127" t="s">
        <v>3573</v>
      </c>
      <c r="D213" s="127" t="s">
        <v>3574</v>
      </c>
      <c r="E213" s="127" t="s">
        <v>1447</v>
      </c>
      <c r="F213" s="127" t="s">
        <v>1448</v>
      </c>
      <c r="G213" s="133" t="s">
        <v>2893</v>
      </c>
      <c r="H213" s="127" t="s">
        <v>2894</v>
      </c>
      <c r="I213" s="130"/>
      <c r="J213" s="130"/>
    </row>
    <row r="214" spans="1:10">
      <c r="A214" s="127" t="s">
        <v>523</v>
      </c>
      <c r="B214" s="127" t="s">
        <v>738</v>
      </c>
      <c r="C214" s="127" t="s">
        <v>3573</v>
      </c>
      <c r="D214" s="127" t="s">
        <v>3574</v>
      </c>
      <c r="E214" s="127" t="s">
        <v>1449</v>
      </c>
      <c r="F214" s="127" t="s">
        <v>2094</v>
      </c>
      <c r="G214" s="133" t="s">
        <v>2893</v>
      </c>
      <c r="H214" s="127" t="s">
        <v>2894</v>
      </c>
      <c r="I214" s="130"/>
      <c r="J214" s="130"/>
    </row>
    <row r="215" spans="1:10">
      <c r="A215" s="127" t="s">
        <v>523</v>
      </c>
      <c r="B215" s="127" t="s">
        <v>738</v>
      </c>
      <c r="C215" s="127" t="s">
        <v>3573</v>
      </c>
      <c r="D215" s="127" t="s">
        <v>3574</v>
      </c>
      <c r="E215" s="127" t="s">
        <v>2106</v>
      </c>
      <c r="F215" s="127" t="s">
        <v>2107</v>
      </c>
      <c r="G215" s="133" t="s">
        <v>2893</v>
      </c>
      <c r="H215" s="127" t="s">
        <v>2894</v>
      </c>
      <c r="I215" s="130"/>
      <c r="J215" s="130"/>
    </row>
    <row r="216" spans="1:10">
      <c r="A216" s="127" t="s">
        <v>523</v>
      </c>
      <c r="B216" s="127" t="s">
        <v>738</v>
      </c>
      <c r="C216" s="127" t="s">
        <v>3573</v>
      </c>
      <c r="D216" s="127" t="s">
        <v>3574</v>
      </c>
      <c r="E216" s="127" t="s">
        <v>2974</v>
      </c>
      <c r="F216" s="127" t="s">
        <v>2102</v>
      </c>
      <c r="G216" s="133" t="s">
        <v>2893</v>
      </c>
      <c r="H216" s="127" t="s">
        <v>2894</v>
      </c>
      <c r="I216" s="130"/>
      <c r="J216" s="130"/>
    </row>
    <row r="217" spans="1:10">
      <c r="A217" s="127" t="s">
        <v>523</v>
      </c>
      <c r="B217" s="127" t="s">
        <v>738</v>
      </c>
      <c r="C217" s="127" t="s">
        <v>3573</v>
      </c>
      <c r="D217" s="127" t="s">
        <v>3574</v>
      </c>
      <c r="E217" s="127" t="s">
        <v>4434</v>
      </c>
      <c r="F217" s="127" t="s">
        <v>4435</v>
      </c>
      <c r="G217" s="133" t="s">
        <v>2893</v>
      </c>
      <c r="H217" s="127" t="s">
        <v>2894</v>
      </c>
      <c r="I217" s="130"/>
      <c r="J217" s="130"/>
    </row>
    <row r="218" spans="1:10">
      <c r="A218" s="127" t="s">
        <v>762</v>
      </c>
      <c r="B218" s="127" t="s">
        <v>763</v>
      </c>
      <c r="C218" s="127" t="s">
        <v>3573</v>
      </c>
      <c r="D218" s="127" t="s">
        <v>3574</v>
      </c>
      <c r="E218" s="127" t="s">
        <v>764</v>
      </c>
      <c r="F218" s="127" t="s">
        <v>765</v>
      </c>
      <c r="G218" s="133" t="s">
        <v>2893</v>
      </c>
      <c r="H218" s="127" t="s">
        <v>2894</v>
      </c>
      <c r="I218" s="130"/>
      <c r="J218" s="130"/>
    </row>
    <row r="219" spans="1:10">
      <c r="A219" s="127" t="s">
        <v>762</v>
      </c>
      <c r="B219" s="127" t="s">
        <v>763</v>
      </c>
      <c r="C219" s="127" t="s">
        <v>3573</v>
      </c>
      <c r="D219" s="127" t="s">
        <v>3574</v>
      </c>
      <c r="E219" s="127" t="s">
        <v>766</v>
      </c>
      <c r="F219" s="127" t="s">
        <v>2108</v>
      </c>
      <c r="G219" s="133" t="s">
        <v>2893</v>
      </c>
      <c r="H219" s="127" t="s">
        <v>2894</v>
      </c>
      <c r="I219" s="130"/>
      <c r="J219" s="130"/>
    </row>
    <row r="220" spans="1:10">
      <c r="A220" s="127" t="s">
        <v>767</v>
      </c>
      <c r="B220" s="127" t="s">
        <v>768</v>
      </c>
      <c r="C220" s="127" t="s">
        <v>3573</v>
      </c>
      <c r="D220" s="127" t="s">
        <v>3574</v>
      </c>
      <c r="E220" s="127" t="s">
        <v>769</v>
      </c>
      <c r="F220" s="127" t="s">
        <v>770</v>
      </c>
      <c r="G220" s="133" t="s">
        <v>2901</v>
      </c>
      <c r="H220" s="127" t="s">
        <v>2902</v>
      </c>
      <c r="I220" s="130"/>
      <c r="J220" s="130"/>
    </row>
    <row r="221" spans="1:10">
      <c r="A221" s="127" t="s">
        <v>767</v>
      </c>
      <c r="B221" s="127" t="s">
        <v>768</v>
      </c>
      <c r="C221" s="127" t="s">
        <v>3573</v>
      </c>
      <c r="D221" s="127" t="s">
        <v>3574</v>
      </c>
      <c r="E221" s="127" t="s">
        <v>771</v>
      </c>
      <c r="F221" s="127" t="s">
        <v>772</v>
      </c>
      <c r="G221" s="133" t="s">
        <v>2901</v>
      </c>
      <c r="H221" s="127" t="s">
        <v>2902</v>
      </c>
      <c r="I221" s="130"/>
      <c r="J221" s="130"/>
    </row>
    <row r="222" spans="1:10">
      <c r="A222" s="127" t="s">
        <v>767</v>
      </c>
      <c r="B222" s="127" t="s">
        <v>768</v>
      </c>
      <c r="C222" s="127" t="s">
        <v>3573</v>
      </c>
      <c r="D222" s="127" t="s">
        <v>3574</v>
      </c>
      <c r="E222" s="127" t="s">
        <v>773</v>
      </c>
      <c r="F222" s="127" t="s">
        <v>986</v>
      </c>
      <c r="G222" s="133" t="s">
        <v>2901</v>
      </c>
      <c r="H222" s="127" t="s">
        <v>2902</v>
      </c>
      <c r="I222" s="130"/>
      <c r="J222" s="130"/>
    </row>
    <row r="223" spans="1:10">
      <c r="A223" s="127" t="s">
        <v>767</v>
      </c>
      <c r="B223" s="127" t="s">
        <v>768</v>
      </c>
      <c r="C223" s="127" t="s">
        <v>3573</v>
      </c>
      <c r="D223" s="127" t="s">
        <v>3574</v>
      </c>
      <c r="E223" s="127" t="s">
        <v>2975</v>
      </c>
      <c r="F223" s="127" t="s">
        <v>735</v>
      </c>
      <c r="G223" s="133" t="s">
        <v>2901</v>
      </c>
      <c r="H223" s="127" t="s">
        <v>2902</v>
      </c>
      <c r="I223" s="130"/>
      <c r="J223" s="130"/>
    </row>
    <row r="224" spans="1:10">
      <c r="A224" s="127" t="s">
        <v>767</v>
      </c>
      <c r="B224" s="127" t="s">
        <v>768</v>
      </c>
      <c r="C224" s="127" t="s">
        <v>3573</v>
      </c>
      <c r="D224" s="127" t="s">
        <v>3574</v>
      </c>
      <c r="E224" s="127" t="s">
        <v>774</v>
      </c>
      <c r="F224" s="127" t="s">
        <v>775</v>
      </c>
      <c r="G224" s="133" t="s">
        <v>2901</v>
      </c>
      <c r="H224" s="127" t="s">
        <v>2902</v>
      </c>
      <c r="I224" s="130"/>
      <c r="J224" s="130"/>
    </row>
    <row r="225" spans="1:10">
      <c r="A225" s="127" t="s">
        <v>767</v>
      </c>
      <c r="B225" s="127" t="s">
        <v>768</v>
      </c>
      <c r="C225" s="127" t="s">
        <v>3573</v>
      </c>
      <c r="D225" s="127" t="s">
        <v>3574</v>
      </c>
      <c r="E225" s="127" t="s">
        <v>2976</v>
      </c>
      <c r="F225" s="127" t="s">
        <v>2977</v>
      </c>
      <c r="G225" s="133" t="s">
        <v>2901</v>
      </c>
      <c r="H225" s="127" t="s">
        <v>2902</v>
      </c>
      <c r="I225" s="130"/>
      <c r="J225" s="130"/>
    </row>
    <row r="226" spans="1:10">
      <c r="A226" s="127" t="s">
        <v>776</v>
      </c>
      <c r="B226" s="127" t="s">
        <v>777</v>
      </c>
      <c r="C226" s="127" t="s">
        <v>3575</v>
      </c>
      <c r="D226" s="127" t="s">
        <v>3576</v>
      </c>
      <c r="E226" s="127" t="s">
        <v>778</v>
      </c>
      <c r="F226" s="127" t="s">
        <v>779</v>
      </c>
      <c r="G226" s="133" t="s">
        <v>2913</v>
      </c>
      <c r="H226" s="127" t="s">
        <v>2914</v>
      </c>
      <c r="I226" s="130"/>
      <c r="J226" s="130"/>
    </row>
    <row r="227" spans="1:10">
      <c r="A227" s="127" t="s">
        <v>776</v>
      </c>
      <c r="B227" s="127" t="s">
        <v>777</v>
      </c>
      <c r="C227" s="127" t="s">
        <v>3575</v>
      </c>
      <c r="D227" s="127" t="s">
        <v>3576</v>
      </c>
      <c r="E227" s="127" t="s">
        <v>780</v>
      </c>
      <c r="F227" s="127" t="s">
        <v>781</v>
      </c>
      <c r="G227" s="133" t="s">
        <v>2913</v>
      </c>
      <c r="H227" s="127" t="s">
        <v>2914</v>
      </c>
      <c r="I227" s="130"/>
      <c r="J227" s="130"/>
    </row>
    <row r="228" spans="1:10">
      <c r="A228" s="127" t="s">
        <v>776</v>
      </c>
      <c r="B228" s="127" t="s">
        <v>777</v>
      </c>
      <c r="C228" s="127" t="s">
        <v>3575</v>
      </c>
      <c r="D228" s="127" t="s">
        <v>3576</v>
      </c>
      <c r="E228" s="127" t="s">
        <v>782</v>
      </c>
      <c r="F228" s="127" t="s">
        <v>783</v>
      </c>
      <c r="G228" s="133" t="s">
        <v>2915</v>
      </c>
      <c r="H228" s="127" t="s">
        <v>2916</v>
      </c>
      <c r="I228" s="130"/>
      <c r="J228" s="130"/>
    </row>
    <row r="229" spans="1:10">
      <c r="A229" s="127" t="s">
        <v>776</v>
      </c>
      <c r="B229" s="127" t="s">
        <v>777</v>
      </c>
      <c r="C229" s="127" t="s">
        <v>3575</v>
      </c>
      <c r="D229" s="127" t="s">
        <v>3576</v>
      </c>
      <c r="E229" s="127" t="s">
        <v>784</v>
      </c>
      <c r="F229" s="127" t="s">
        <v>785</v>
      </c>
      <c r="G229" s="133" t="s">
        <v>2913</v>
      </c>
      <c r="H229" s="127" t="s">
        <v>2914</v>
      </c>
      <c r="I229" s="130"/>
      <c r="J229" s="130"/>
    </row>
    <row r="230" spans="1:10">
      <c r="A230" s="127" t="s">
        <v>776</v>
      </c>
      <c r="B230" s="127" t="s">
        <v>777</v>
      </c>
      <c r="C230" s="127" t="s">
        <v>3575</v>
      </c>
      <c r="D230" s="127" t="s">
        <v>3576</v>
      </c>
      <c r="E230" s="127" t="s">
        <v>786</v>
      </c>
      <c r="F230" s="127" t="s">
        <v>787</v>
      </c>
      <c r="G230" s="133" t="s">
        <v>2913</v>
      </c>
      <c r="H230" s="127" t="s">
        <v>2914</v>
      </c>
      <c r="I230" s="130"/>
      <c r="J230" s="130"/>
    </row>
    <row r="231" spans="1:10">
      <c r="A231" s="127" t="s">
        <v>776</v>
      </c>
      <c r="B231" s="127" t="s">
        <v>777</v>
      </c>
      <c r="C231" s="127" t="s">
        <v>3575</v>
      </c>
      <c r="D231" s="127" t="s">
        <v>3576</v>
      </c>
      <c r="E231" s="127" t="s">
        <v>788</v>
      </c>
      <c r="F231" s="127" t="s">
        <v>789</v>
      </c>
      <c r="G231" s="133" t="s">
        <v>2913</v>
      </c>
      <c r="H231" s="127" t="s">
        <v>2914</v>
      </c>
      <c r="I231" s="130"/>
      <c r="J231" s="130"/>
    </row>
    <row r="232" spans="1:10">
      <c r="A232" s="127" t="s">
        <v>776</v>
      </c>
      <c r="B232" s="127" t="s">
        <v>777</v>
      </c>
      <c r="C232" s="127" t="s">
        <v>3575</v>
      </c>
      <c r="D232" s="127" t="s">
        <v>3576</v>
      </c>
      <c r="E232" s="127" t="s">
        <v>790</v>
      </c>
      <c r="F232" s="127" t="s">
        <v>791</v>
      </c>
      <c r="G232" s="133" t="s">
        <v>2913</v>
      </c>
      <c r="H232" s="127" t="s">
        <v>2914</v>
      </c>
      <c r="I232" s="130"/>
      <c r="J232" s="130"/>
    </row>
    <row r="233" spans="1:10">
      <c r="A233" s="127" t="s">
        <v>776</v>
      </c>
      <c r="B233" s="127" t="s">
        <v>777</v>
      </c>
      <c r="C233" s="127" t="s">
        <v>3575</v>
      </c>
      <c r="D233" s="127" t="s">
        <v>3576</v>
      </c>
      <c r="E233" s="127" t="s">
        <v>1135</v>
      </c>
      <c r="F233" s="127" t="s">
        <v>1136</v>
      </c>
      <c r="G233" s="133" t="s">
        <v>2913</v>
      </c>
      <c r="H233" s="127" t="s">
        <v>2914</v>
      </c>
      <c r="I233" s="130"/>
      <c r="J233" s="130"/>
    </row>
    <row r="234" spans="1:10">
      <c r="A234" s="127" t="s">
        <v>776</v>
      </c>
      <c r="B234" s="127" t="s">
        <v>777</v>
      </c>
      <c r="C234" s="127" t="s">
        <v>3575</v>
      </c>
      <c r="D234" s="127" t="s">
        <v>3576</v>
      </c>
      <c r="E234" s="127" t="s">
        <v>2109</v>
      </c>
      <c r="F234" s="127" t="s">
        <v>2110</v>
      </c>
      <c r="G234" s="133" t="s">
        <v>2913</v>
      </c>
      <c r="H234" s="127" t="s">
        <v>2914</v>
      </c>
      <c r="I234" s="130"/>
      <c r="J234" s="130"/>
    </row>
    <row r="235" spans="1:10">
      <c r="A235" s="127" t="s">
        <v>776</v>
      </c>
      <c r="B235" s="127" t="s">
        <v>777</v>
      </c>
      <c r="C235" s="127" t="s">
        <v>3575</v>
      </c>
      <c r="D235" s="127" t="s">
        <v>3576</v>
      </c>
      <c r="E235" s="127" t="s">
        <v>792</v>
      </c>
      <c r="F235" s="127" t="s">
        <v>793</v>
      </c>
      <c r="G235" s="133" t="s">
        <v>2913</v>
      </c>
      <c r="H235" s="127" t="s">
        <v>2914</v>
      </c>
      <c r="I235" s="130"/>
      <c r="J235" s="130"/>
    </row>
    <row r="236" spans="1:10">
      <c r="A236" s="127" t="s">
        <v>776</v>
      </c>
      <c r="B236" s="127" t="s">
        <v>777</v>
      </c>
      <c r="C236" s="127" t="s">
        <v>3575</v>
      </c>
      <c r="D236" s="127" t="s">
        <v>3576</v>
      </c>
      <c r="E236" s="127" t="s">
        <v>794</v>
      </c>
      <c r="F236" s="127" t="s">
        <v>795</v>
      </c>
      <c r="G236" s="133" t="s">
        <v>2913</v>
      </c>
      <c r="H236" s="127" t="s">
        <v>2914</v>
      </c>
      <c r="I236" s="130"/>
      <c r="J236" s="130"/>
    </row>
    <row r="237" spans="1:10">
      <c r="A237" s="127" t="s">
        <v>776</v>
      </c>
      <c r="B237" s="127" t="s">
        <v>777</v>
      </c>
      <c r="C237" s="127" t="s">
        <v>3575</v>
      </c>
      <c r="D237" s="127" t="s">
        <v>3576</v>
      </c>
      <c r="E237" s="127" t="s">
        <v>796</v>
      </c>
      <c r="F237" s="127" t="s">
        <v>797</v>
      </c>
      <c r="G237" s="133" t="s">
        <v>2895</v>
      </c>
      <c r="H237" s="127" t="s">
        <v>2896</v>
      </c>
      <c r="I237" s="130"/>
      <c r="J237" s="130"/>
    </row>
    <row r="238" spans="1:10">
      <c r="A238" s="127" t="s">
        <v>776</v>
      </c>
      <c r="B238" s="127" t="s">
        <v>777</v>
      </c>
      <c r="C238" s="127" t="s">
        <v>3575</v>
      </c>
      <c r="D238" s="127" t="s">
        <v>3576</v>
      </c>
      <c r="E238" s="127" t="s">
        <v>798</v>
      </c>
      <c r="F238" s="127" t="s">
        <v>799</v>
      </c>
      <c r="G238" s="133" t="s">
        <v>2895</v>
      </c>
      <c r="H238" s="127" t="s">
        <v>2896</v>
      </c>
      <c r="I238" s="130"/>
      <c r="J238" s="130"/>
    </row>
    <row r="239" spans="1:10">
      <c r="A239" s="127" t="s">
        <v>776</v>
      </c>
      <c r="B239" s="127" t="s">
        <v>777</v>
      </c>
      <c r="C239" s="127" t="s">
        <v>3575</v>
      </c>
      <c r="D239" s="127" t="s">
        <v>3576</v>
      </c>
      <c r="E239" s="127" t="s">
        <v>2111</v>
      </c>
      <c r="F239" s="127" t="s">
        <v>2978</v>
      </c>
      <c r="G239" s="133" t="s">
        <v>2913</v>
      </c>
      <c r="H239" s="127" t="s">
        <v>2914</v>
      </c>
      <c r="I239" s="130"/>
      <c r="J239" s="130"/>
    </row>
    <row r="240" spans="1:10">
      <c r="A240" s="127" t="s">
        <v>776</v>
      </c>
      <c r="B240" s="127" t="s">
        <v>777</v>
      </c>
      <c r="C240" s="127" t="s">
        <v>3575</v>
      </c>
      <c r="D240" s="127" t="s">
        <v>3576</v>
      </c>
      <c r="E240" s="127" t="s">
        <v>2979</v>
      </c>
      <c r="F240" s="127" t="s">
        <v>2980</v>
      </c>
      <c r="G240" s="133" t="s">
        <v>2913</v>
      </c>
      <c r="H240" s="127" t="s">
        <v>2914</v>
      </c>
      <c r="I240" s="130"/>
      <c r="J240" s="130"/>
    </row>
    <row r="241" spans="1:10">
      <c r="A241" s="127" t="s">
        <v>776</v>
      </c>
      <c r="B241" s="127" t="s">
        <v>777</v>
      </c>
      <c r="C241" s="127" t="s">
        <v>3575</v>
      </c>
      <c r="D241" s="127" t="s">
        <v>3576</v>
      </c>
      <c r="E241" s="127" t="s">
        <v>4436</v>
      </c>
      <c r="F241" s="127" t="s">
        <v>4407</v>
      </c>
      <c r="G241" s="133" t="s">
        <v>2913</v>
      </c>
      <c r="H241" s="127" t="s">
        <v>2914</v>
      </c>
      <c r="I241" s="130"/>
      <c r="J241" s="130"/>
    </row>
    <row r="242" spans="1:10">
      <c r="A242" s="127" t="s">
        <v>776</v>
      </c>
      <c r="B242" s="127" t="s">
        <v>777</v>
      </c>
      <c r="C242" s="127" t="s">
        <v>3575</v>
      </c>
      <c r="D242" s="127" t="s">
        <v>3576</v>
      </c>
      <c r="E242" s="127" t="s">
        <v>4436</v>
      </c>
      <c r="F242" s="127" t="s">
        <v>4407</v>
      </c>
      <c r="G242" s="133" t="s">
        <v>2895</v>
      </c>
      <c r="H242" s="127" t="s">
        <v>2896</v>
      </c>
      <c r="I242" s="130"/>
      <c r="J242" s="130"/>
    </row>
    <row r="243" spans="1:10">
      <c r="A243" s="127" t="s">
        <v>800</v>
      </c>
      <c r="B243" s="127" t="s">
        <v>801</v>
      </c>
      <c r="C243" s="127" t="s">
        <v>3573</v>
      </c>
      <c r="D243" s="127" t="s">
        <v>3574</v>
      </c>
      <c r="E243" s="127" t="s">
        <v>802</v>
      </c>
      <c r="F243" s="127" t="s">
        <v>803</v>
      </c>
      <c r="G243" s="133" t="s">
        <v>2893</v>
      </c>
      <c r="H243" s="127" t="s">
        <v>2894</v>
      </c>
      <c r="I243" s="130"/>
      <c r="J243" s="130"/>
    </row>
    <row r="244" spans="1:10">
      <c r="A244" s="127" t="s">
        <v>800</v>
      </c>
      <c r="B244" s="127" t="s">
        <v>801</v>
      </c>
      <c r="C244" s="127" t="s">
        <v>3573</v>
      </c>
      <c r="D244" s="127" t="s">
        <v>3574</v>
      </c>
      <c r="E244" s="127" t="s">
        <v>804</v>
      </c>
      <c r="F244" s="127" t="s">
        <v>988</v>
      </c>
      <c r="G244" s="133" t="s">
        <v>2893</v>
      </c>
      <c r="H244" s="127" t="s">
        <v>2894</v>
      </c>
      <c r="I244" s="130"/>
      <c r="J244" s="130"/>
    </row>
    <row r="245" spans="1:10">
      <c r="A245" s="127" t="s">
        <v>800</v>
      </c>
      <c r="B245" s="127" t="s">
        <v>801</v>
      </c>
      <c r="C245" s="127" t="s">
        <v>3573</v>
      </c>
      <c r="D245" s="127" t="s">
        <v>3574</v>
      </c>
      <c r="E245" s="127" t="s">
        <v>2981</v>
      </c>
      <c r="F245" s="127" t="s">
        <v>735</v>
      </c>
      <c r="G245" s="133" t="s">
        <v>2893</v>
      </c>
      <c r="H245" s="127" t="s">
        <v>2894</v>
      </c>
      <c r="I245" s="130"/>
      <c r="J245" s="130"/>
    </row>
    <row r="246" spans="1:10">
      <c r="A246" s="127" t="s">
        <v>805</v>
      </c>
      <c r="B246" s="127" t="s">
        <v>806</v>
      </c>
      <c r="C246" s="127" t="s">
        <v>3575</v>
      </c>
      <c r="D246" s="127" t="s">
        <v>3576</v>
      </c>
      <c r="E246" s="127" t="s">
        <v>807</v>
      </c>
      <c r="F246" s="127" t="s">
        <v>808</v>
      </c>
      <c r="G246" s="133" t="s">
        <v>2913</v>
      </c>
      <c r="H246" s="127" t="s">
        <v>2914</v>
      </c>
      <c r="I246" s="130"/>
      <c r="J246" s="130"/>
    </row>
    <row r="247" spans="1:10">
      <c r="A247" s="127" t="s">
        <v>805</v>
      </c>
      <c r="B247" s="127" t="s">
        <v>806</v>
      </c>
      <c r="C247" s="127" t="s">
        <v>3575</v>
      </c>
      <c r="D247" s="127" t="s">
        <v>3576</v>
      </c>
      <c r="E247" s="127" t="s">
        <v>809</v>
      </c>
      <c r="F247" s="127" t="s">
        <v>987</v>
      </c>
      <c r="G247" s="133" t="s">
        <v>2913</v>
      </c>
      <c r="H247" s="127" t="s">
        <v>2914</v>
      </c>
      <c r="I247" s="130"/>
      <c r="J247" s="130"/>
    </row>
    <row r="248" spans="1:10">
      <c r="A248" s="127" t="s">
        <v>805</v>
      </c>
      <c r="B248" s="127" t="s">
        <v>806</v>
      </c>
      <c r="C248" s="127" t="s">
        <v>3575</v>
      </c>
      <c r="D248" s="127" t="s">
        <v>3576</v>
      </c>
      <c r="E248" s="127" t="s">
        <v>2982</v>
      </c>
      <c r="F248" s="127" t="s">
        <v>735</v>
      </c>
      <c r="G248" s="133" t="s">
        <v>2913</v>
      </c>
      <c r="H248" s="127" t="s">
        <v>2914</v>
      </c>
      <c r="I248" s="130"/>
      <c r="J248" s="130"/>
    </row>
    <row r="249" spans="1:10">
      <c r="A249" s="127" t="s">
        <v>805</v>
      </c>
      <c r="B249" s="127" t="s">
        <v>806</v>
      </c>
      <c r="C249" s="127" t="s">
        <v>3575</v>
      </c>
      <c r="D249" s="127" t="s">
        <v>3576</v>
      </c>
      <c r="E249" s="127" t="s">
        <v>4437</v>
      </c>
      <c r="F249" s="127" t="s">
        <v>4438</v>
      </c>
      <c r="G249" s="133" t="s">
        <v>2913</v>
      </c>
      <c r="H249" s="127" t="s">
        <v>2914</v>
      </c>
      <c r="I249" s="130"/>
      <c r="J249" s="130"/>
    </row>
    <row r="250" spans="1:10">
      <c r="A250" s="127" t="s">
        <v>805</v>
      </c>
      <c r="B250" s="127" t="s">
        <v>806</v>
      </c>
      <c r="C250" s="127" t="s">
        <v>3575</v>
      </c>
      <c r="D250" s="127" t="s">
        <v>3576</v>
      </c>
      <c r="E250" s="127" t="s">
        <v>810</v>
      </c>
      <c r="F250" s="127" t="s">
        <v>811</v>
      </c>
      <c r="G250" s="133" t="s">
        <v>2913</v>
      </c>
      <c r="H250" s="127" t="s">
        <v>2914</v>
      </c>
      <c r="I250" s="130"/>
      <c r="J250" s="130"/>
    </row>
    <row r="251" spans="1:10">
      <c r="A251" s="127" t="s">
        <v>805</v>
      </c>
      <c r="B251" s="127" t="s">
        <v>806</v>
      </c>
      <c r="C251" s="127" t="s">
        <v>3575</v>
      </c>
      <c r="D251" s="127" t="s">
        <v>3576</v>
      </c>
      <c r="E251" s="127" t="s">
        <v>812</v>
      </c>
      <c r="F251" s="127" t="s">
        <v>813</v>
      </c>
      <c r="G251" s="133" t="s">
        <v>2913</v>
      </c>
      <c r="H251" s="127" t="s">
        <v>2914</v>
      </c>
      <c r="I251" s="130"/>
      <c r="J251" s="130"/>
    </row>
    <row r="252" spans="1:10">
      <c r="A252" s="127" t="s">
        <v>805</v>
      </c>
      <c r="B252" s="127" t="s">
        <v>806</v>
      </c>
      <c r="C252" s="127" t="s">
        <v>3575</v>
      </c>
      <c r="D252" s="127" t="s">
        <v>3576</v>
      </c>
      <c r="E252" s="127" t="s">
        <v>2112</v>
      </c>
      <c r="F252" s="127" t="s">
        <v>2983</v>
      </c>
      <c r="G252" s="133" t="s">
        <v>2913</v>
      </c>
      <c r="H252" s="127" t="s">
        <v>2914</v>
      </c>
      <c r="I252" s="130"/>
      <c r="J252" s="130"/>
    </row>
    <row r="253" spans="1:10">
      <c r="A253" s="127" t="s">
        <v>805</v>
      </c>
      <c r="B253" s="127" t="s">
        <v>806</v>
      </c>
      <c r="C253" s="127" t="s">
        <v>3575</v>
      </c>
      <c r="D253" s="127" t="s">
        <v>3576</v>
      </c>
      <c r="E253" s="127" t="s">
        <v>2984</v>
      </c>
      <c r="F253" s="127" t="s">
        <v>2980</v>
      </c>
      <c r="G253" s="133" t="s">
        <v>2913</v>
      </c>
      <c r="H253" s="127" t="s">
        <v>2914</v>
      </c>
      <c r="I253" s="130"/>
      <c r="J253" s="130"/>
    </row>
    <row r="254" spans="1:10">
      <c r="A254" s="127" t="s">
        <v>814</v>
      </c>
      <c r="B254" s="127" t="s">
        <v>815</v>
      </c>
      <c r="C254" s="127" t="s">
        <v>3565</v>
      </c>
      <c r="D254" s="127" t="s">
        <v>3566</v>
      </c>
      <c r="E254" s="127" t="s">
        <v>2985</v>
      </c>
      <c r="F254" s="127" t="s">
        <v>2986</v>
      </c>
      <c r="G254" s="133" t="s">
        <v>2895</v>
      </c>
      <c r="H254" s="127" t="s">
        <v>2896</v>
      </c>
      <c r="I254" s="130"/>
      <c r="J254" s="130"/>
    </row>
    <row r="255" spans="1:10">
      <c r="A255" s="127" t="s">
        <v>814</v>
      </c>
      <c r="B255" s="127" t="s">
        <v>815</v>
      </c>
      <c r="C255" s="127" t="s">
        <v>3565</v>
      </c>
      <c r="D255" s="127" t="s">
        <v>3566</v>
      </c>
      <c r="E255" s="127" t="s">
        <v>816</v>
      </c>
      <c r="F255" s="127" t="s">
        <v>2987</v>
      </c>
      <c r="G255" s="133" t="s">
        <v>2895</v>
      </c>
      <c r="H255" s="127" t="s">
        <v>2896</v>
      </c>
      <c r="I255" s="130"/>
      <c r="J255" s="130"/>
    </row>
    <row r="256" spans="1:10">
      <c r="A256" s="127" t="s">
        <v>814</v>
      </c>
      <c r="B256" s="127" t="s">
        <v>815</v>
      </c>
      <c r="C256" s="127" t="s">
        <v>3565</v>
      </c>
      <c r="D256" s="127" t="s">
        <v>3566</v>
      </c>
      <c r="E256" s="127" t="s">
        <v>2988</v>
      </c>
      <c r="F256" s="127" t="s">
        <v>2958</v>
      </c>
      <c r="G256" s="133" t="s">
        <v>2895</v>
      </c>
      <c r="H256" s="127" t="s">
        <v>2896</v>
      </c>
      <c r="I256" s="130"/>
      <c r="J256" s="130"/>
    </row>
    <row r="257" spans="1:10">
      <c r="A257" s="127" t="s">
        <v>814</v>
      </c>
      <c r="B257" s="127" t="s">
        <v>815</v>
      </c>
      <c r="C257" s="127" t="s">
        <v>3565</v>
      </c>
      <c r="D257" s="127" t="s">
        <v>3566</v>
      </c>
      <c r="E257" s="127" t="s">
        <v>817</v>
      </c>
      <c r="F257" s="127" t="s">
        <v>818</v>
      </c>
      <c r="G257" s="133" t="s">
        <v>2895</v>
      </c>
      <c r="H257" s="127" t="s">
        <v>2896</v>
      </c>
      <c r="I257" s="130"/>
      <c r="J257" s="130"/>
    </row>
    <row r="258" spans="1:10">
      <c r="A258" s="127" t="s">
        <v>814</v>
      </c>
      <c r="B258" s="127" t="s">
        <v>815</v>
      </c>
      <c r="C258" s="127" t="s">
        <v>3565</v>
      </c>
      <c r="D258" s="127" t="s">
        <v>3566</v>
      </c>
      <c r="E258" s="127" t="s">
        <v>819</v>
      </c>
      <c r="F258" s="127" t="s">
        <v>2989</v>
      </c>
      <c r="G258" s="133" t="s">
        <v>2895</v>
      </c>
      <c r="H258" s="127" t="s">
        <v>2896</v>
      </c>
      <c r="I258" s="130"/>
      <c r="J258" s="130"/>
    </row>
    <row r="259" spans="1:10">
      <c r="A259" s="127" t="s">
        <v>814</v>
      </c>
      <c r="B259" s="127" t="s">
        <v>815</v>
      </c>
      <c r="C259" s="127" t="s">
        <v>3565</v>
      </c>
      <c r="D259" s="127" t="s">
        <v>3566</v>
      </c>
      <c r="E259" s="127" t="s">
        <v>820</v>
      </c>
      <c r="F259" s="127" t="s">
        <v>821</v>
      </c>
      <c r="G259" s="133" t="s">
        <v>2895</v>
      </c>
      <c r="H259" s="127" t="s">
        <v>2896</v>
      </c>
      <c r="I259" s="130"/>
      <c r="J259" s="130"/>
    </row>
    <row r="260" spans="1:10">
      <c r="A260" s="127" t="s">
        <v>814</v>
      </c>
      <c r="B260" s="127" t="s">
        <v>815</v>
      </c>
      <c r="C260" s="127" t="s">
        <v>3565</v>
      </c>
      <c r="D260" s="127" t="s">
        <v>3566</v>
      </c>
      <c r="E260" s="127" t="s">
        <v>822</v>
      </c>
      <c r="F260" s="127" t="s">
        <v>823</v>
      </c>
      <c r="G260" s="133" t="s">
        <v>2895</v>
      </c>
      <c r="H260" s="127" t="s">
        <v>2896</v>
      </c>
      <c r="I260" s="130"/>
      <c r="J260" s="130"/>
    </row>
    <row r="261" spans="1:10">
      <c r="A261" s="127" t="s">
        <v>814</v>
      </c>
      <c r="B261" s="127" t="s">
        <v>815</v>
      </c>
      <c r="C261" s="127" t="s">
        <v>3565</v>
      </c>
      <c r="D261" s="127" t="s">
        <v>3566</v>
      </c>
      <c r="E261" s="127" t="s">
        <v>4439</v>
      </c>
      <c r="F261" s="127" t="s">
        <v>4440</v>
      </c>
      <c r="G261" s="133" t="s">
        <v>2895</v>
      </c>
      <c r="H261" s="127" t="s">
        <v>2896</v>
      </c>
      <c r="I261" s="130"/>
      <c r="J261" s="130"/>
    </row>
    <row r="262" spans="1:10">
      <c r="A262" s="127" t="s">
        <v>814</v>
      </c>
      <c r="B262" s="127" t="s">
        <v>815</v>
      </c>
      <c r="C262" s="127" t="s">
        <v>3565</v>
      </c>
      <c r="D262" s="127" t="s">
        <v>3566</v>
      </c>
      <c r="E262" s="127" t="s">
        <v>1137</v>
      </c>
      <c r="F262" s="127" t="s">
        <v>670</v>
      </c>
      <c r="G262" s="133" t="s">
        <v>2895</v>
      </c>
      <c r="H262" s="127" t="s">
        <v>2896</v>
      </c>
      <c r="I262" s="130"/>
      <c r="J262" s="130"/>
    </row>
    <row r="263" spans="1:10">
      <c r="A263" s="127" t="s">
        <v>824</v>
      </c>
      <c r="B263" s="127" t="s">
        <v>825</v>
      </c>
      <c r="C263" s="127" t="s">
        <v>3571</v>
      </c>
      <c r="D263" s="127" t="s">
        <v>3572</v>
      </c>
      <c r="E263" s="127" t="s">
        <v>826</v>
      </c>
      <c r="F263" s="127" t="s">
        <v>827</v>
      </c>
      <c r="G263" s="133" t="s">
        <v>2899</v>
      </c>
      <c r="H263" s="127" t="s">
        <v>2900</v>
      </c>
      <c r="I263" s="130"/>
      <c r="J263" s="130"/>
    </row>
    <row r="264" spans="1:10">
      <c r="A264" s="127" t="s">
        <v>824</v>
      </c>
      <c r="B264" s="127" t="s">
        <v>825</v>
      </c>
      <c r="C264" s="127" t="s">
        <v>3571</v>
      </c>
      <c r="D264" s="127" t="s">
        <v>3572</v>
      </c>
      <c r="E264" s="127" t="s">
        <v>829</v>
      </c>
      <c r="F264" s="127" t="s">
        <v>4441</v>
      </c>
      <c r="G264" s="133" t="s">
        <v>2899</v>
      </c>
      <c r="H264" s="127" t="s">
        <v>2900</v>
      </c>
      <c r="I264" s="130"/>
      <c r="J264" s="130"/>
    </row>
    <row r="265" spans="1:10">
      <c r="A265" s="127" t="s">
        <v>824</v>
      </c>
      <c r="B265" s="127" t="s">
        <v>825</v>
      </c>
      <c r="C265" s="127" t="s">
        <v>3571</v>
      </c>
      <c r="D265" s="127" t="s">
        <v>3572</v>
      </c>
      <c r="E265" s="127" t="s">
        <v>830</v>
      </c>
      <c r="F265" s="127" t="s">
        <v>831</v>
      </c>
      <c r="G265" s="133" t="s">
        <v>2899</v>
      </c>
      <c r="H265" s="127" t="s">
        <v>2900</v>
      </c>
      <c r="I265" s="130"/>
      <c r="J265" s="130"/>
    </row>
    <row r="266" spans="1:10">
      <c r="A266" s="127" t="s">
        <v>824</v>
      </c>
      <c r="B266" s="127" t="s">
        <v>825</v>
      </c>
      <c r="C266" s="127" t="s">
        <v>3571</v>
      </c>
      <c r="D266" s="127" t="s">
        <v>3572</v>
      </c>
      <c r="E266" s="127" t="s">
        <v>832</v>
      </c>
      <c r="F266" s="127" t="s">
        <v>833</v>
      </c>
      <c r="G266" s="133" t="s">
        <v>2899</v>
      </c>
      <c r="H266" s="127" t="s">
        <v>2900</v>
      </c>
      <c r="I266" s="130"/>
      <c r="J266" s="130"/>
    </row>
    <row r="267" spans="1:10">
      <c r="A267" s="127" t="s">
        <v>824</v>
      </c>
      <c r="B267" s="127" t="s">
        <v>825</v>
      </c>
      <c r="C267" s="127" t="s">
        <v>3571</v>
      </c>
      <c r="D267" s="127" t="s">
        <v>3572</v>
      </c>
      <c r="E267" s="127" t="s">
        <v>834</v>
      </c>
      <c r="F267" s="127" t="s">
        <v>835</v>
      </c>
      <c r="G267" s="133" t="s">
        <v>2899</v>
      </c>
      <c r="H267" s="127" t="s">
        <v>2900</v>
      </c>
      <c r="I267" s="130"/>
      <c r="J267" s="130"/>
    </row>
    <row r="268" spans="1:10">
      <c r="A268" s="127" t="s">
        <v>824</v>
      </c>
      <c r="B268" s="127" t="s">
        <v>825</v>
      </c>
      <c r="C268" s="127" t="s">
        <v>3571</v>
      </c>
      <c r="D268" s="127" t="s">
        <v>3572</v>
      </c>
      <c r="E268" s="127" t="s">
        <v>836</v>
      </c>
      <c r="F268" s="127" t="s">
        <v>837</v>
      </c>
      <c r="G268" s="133" t="s">
        <v>2899</v>
      </c>
      <c r="H268" s="127" t="s">
        <v>2900</v>
      </c>
      <c r="I268" s="130"/>
      <c r="J268" s="130"/>
    </row>
    <row r="269" spans="1:10">
      <c r="A269" s="127" t="s">
        <v>824</v>
      </c>
      <c r="B269" s="127" t="s">
        <v>825</v>
      </c>
      <c r="C269" s="127" t="s">
        <v>3571</v>
      </c>
      <c r="D269" s="127" t="s">
        <v>3572</v>
      </c>
      <c r="E269" s="127" t="s">
        <v>838</v>
      </c>
      <c r="F269" s="127" t="s">
        <v>839</v>
      </c>
      <c r="G269" s="133" t="s">
        <v>2899</v>
      </c>
      <c r="H269" s="127" t="s">
        <v>2900</v>
      </c>
      <c r="I269" s="130"/>
      <c r="J269" s="130"/>
    </row>
    <row r="270" spans="1:10">
      <c r="A270" s="127" t="s">
        <v>824</v>
      </c>
      <c r="B270" s="127" t="s">
        <v>825</v>
      </c>
      <c r="C270" s="127" t="s">
        <v>3571</v>
      </c>
      <c r="D270" s="127" t="s">
        <v>3572</v>
      </c>
      <c r="E270" s="127" t="s">
        <v>840</v>
      </c>
      <c r="F270" s="127" t="s">
        <v>841</v>
      </c>
      <c r="G270" s="133" t="s">
        <v>2899</v>
      </c>
      <c r="H270" s="127" t="s">
        <v>2900</v>
      </c>
      <c r="I270" s="130"/>
      <c r="J270" s="130"/>
    </row>
    <row r="271" spans="1:10">
      <c r="A271" s="127" t="s">
        <v>824</v>
      </c>
      <c r="B271" s="127" t="s">
        <v>825</v>
      </c>
      <c r="C271" s="127" t="s">
        <v>3571</v>
      </c>
      <c r="D271" s="127" t="s">
        <v>3572</v>
      </c>
      <c r="E271" s="127" t="s">
        <v>842</v>
      </c>
      <c r="F271" s="127" t="s">
        <v>843</v>
      </c>
      <c r="G271" s="133" t="s">
        <v>2899</v>
      </c>
      <c r="H271" s="127" t="s">
        <v>2900</v>
      </c>
      <c r="I271" s="130"/>
      <c r="J271" s="130"/>
    </row>
    <row r="272" spans="1:10">
      <c r="A272" s="127" t="s">
        <v>824</v>
      </c>
      <c r="B272" s="127" t="s">
        <v>825</v>
      </c>
      <c r="C272" s="127" t="s">
        <v>3571</v>
      </c>
      <c r="D272" s="127" t="s">
        <v>3572</v>
      </c>
      <c r="E272" s="127" t="s">
        <v>844</v>
      </c>
      <c r="F272" s="127" t="s">
        <v>845</v>
      </c>
      <c r="G272" s="133" t="s">
        <v>2899</v>
      </c>
      <c r="H272" s="127" t="s">
        <v>2900</v>
      </c>
      <c r="I272" s="130"/>
      <c r="J272" s="130"/>
    </row>
    <row r="273" spans="1:10">
      <c r="A273" s="127" t="s">
        <v>824</v>
      </c>
      <c r="B273" s="127" t="s">
        <v>825</v>
      </c>
      <c r="C273" s="127" t="s">
        <v>3571</v>
      </c>
      <c r="D273" s="127" t="s">
        <v>3572</v>
      </c>
      <c r="E273" s="127" t="s">
        <v>846</v>
      </c>
      <c r="F273" s="127" t="s">
        <v>847</v>
      </c>
      <c r="G273" s="133" t="s">
        <v>2899</v>
      </c>
      <c r="H273" s="127" t="s">
        <v>2900</v>
      </c>
      <c r="I273" s="130"/>
      <c r="J273" s="130"/>
    </row>
    <row r="274" spans="1:10">
      <c r="A274" s="127" t="s">
        <v>824</v>
      </c>
      <c r="B274" s="127" t="s">
        <v>825</v>
      </c>
      <c r="C274" s="127" t="s">
        <v>3571</v>
      </c>
      <c r="D274" s="127" t="s">
        <v>3572</v>
      </c>
      <c r="E274" s="127" t="s">
        <v>1138</v>
      </c>
      <c r="F274" s="127" t="s">
        <v>1139</v>
      </c>
      <c r="G274" s="133" t="s">
        <v>2899</v>
      </c>
      <c r="H274" s="127" t="s">
        <v>2900</v>
      </c>
      <c r="I274" s="130"/>
      <c r="J274" s="130"/>
    </row>
    <row r="275" spans="1:10">
      <c r="A275" s="127" t="s">
        <v>824</v>
      </c>
      <c r="B275" s="127" t="s">
        <v>825</v>
      </c>
      <c r="C275" s="127" t="s">
        <v>3571</v>
      </c>
      <c r="D275" s="127" t="s">
        <v>3572</v>
      </c>
      <c r="E275" s="127" t="s">
        <v>1427</v>
      </c>
      <c r="F275" s="127" t="s">
        <v>1428</v>
      </c>
      <c r="G275" s="133" t="s">
        <v>2899</v>
      </c>
      <c r="H275" s="127" t="s">
        <v>2900</v>
      </c>
      <c r="I275" s="130"/>
      <c r="J275" s="130"/>
    </row>
    <row r="276" spans="1:10">
      <c r="A276" s="127" t="s">
        <v>824</v>
      </c>
      <c r="B276" s="127" t="s">
        <v>825</v>
      </c>
      <c r="C276" s="127" t="s">
        <v>3571</v>
      </c>
      <c r="D276" s="127" t="s">
        <v>3572</v>
      </c>
      <c r="E276" s="127" t="s">
        <v>2113</v>
      </c>
      <c r="F276" s="127" t="s">
        <v>2114</v>
      </c>
      <c r="G276" s="133" t="s">
        <v>2899</v>
      </c>
      <c r="H276" s="127" t="s">
        <v>2900</v>
      </c>
      <c r="I276" s="130"/>
      <c r="J276" s="130"/>
    </row>
    <row r="277" spans="1:10">
      <c r="A277" s="127" t="s">
        <v>824</v>
      </c>
      <c r="B277" s="127" t="s">
        <v>825</v>
      </c>
      <c r="C277" s="127" t="s">
        <v>3571</v>
      </c>
      <c r="D277" s="127" t="s">
        <v>3572</v>
      </c>
      <c r="E277" s="127" t="s">
        <v>1429</v>
      </c>
      <c r="F277" s="127" t="s">
        <v>1430</v>
      </c>
      <c r="G277" s="133" t="s">
        <v>2899</v>
      </c>
      <c r="H277" s="127" t="s">
        <v>2900</v>
      </c>
      <c r="I277" s="130"/>
      <c r="J277" s="130"/>
    </row>
    <row r="278" spans="1:10">
      <c r="A278" s="127" t="s">
        <v>824</v>
      </c>
      <c r="B278" s="127" t="s">
        <v>825</v>
      </c>
      <c r="C278" s="127" t="s">
        <v>3571</v>
      </c>
      <c r="D278" s="127" t="s">
        <v>3572</v>
      </c>
      <c r="E278" s="127" t="s">
        <v>2990</v>
      </c>
      <c r="F278" s="127" t="s">
        <v>2991</v>
      </c>
      <c r="G278" s="133" t="s">
        <v>2899</v>
      </c>
      <c r="H278" s="127" t="s">
        <v>2900</v>
      </c>
      <c r="I278" s="130"/>
      <c r="J278" s="130"/>
    </row>
    <row r="279" spans="1:10">
      <c r="A279" s="127" t="s">
        <v>824</v>
      </c>
      <c r="B279" s="127" t="s">
        <v>825</v>
      </c>
      <c r="C279" s="127" t="s">
        <v>3571</v>
      </c>
      <c r="D279" s="127" t="s">
        <v>3572</v>
      </c>
      <c r="E279" s="127" t="s">
        <v>2992</v>
      </c>
      <c r="F279" s="127" t="s">
        <v>2958</v>
      </c>
      <c r="G279" s="133" t="s">
        <v>2899</v>
      </c>
      <c r="H279" s="127" t="s">
        <v>2900</v>
      </c>
      <c r="I279" s="130"/>
      <c r="J279" s="130"/>
    </row>
    <row r="280" spans="1:10">
      <c r="A280" s="127" t="s">
        <v>824</v>
      </c>
      <c r="B280" s="127" t="s">
        <v>825</v>
      </c>
      <c r="C280" s="127" t="s">
        <v>3571</v>
      </c>
      <c r="D280" s="127" t="s">
        <v>3572</v>
      </c>
      <c r="E280" s="127" t="s">
        <v>4442</v>
      </c>
      <c r="F280" s="127" t="s">
        <v>4443</v>
      </c>
      <c r="G280" s="133" t="s">
        <v>2899</v>
      </c>
      <c r="H280" s="127" t="s">
        <v>2900</v>
      </c>
      <c r="I280" s="130"/>
      <c r="J280" s="130"/>
    </row>
    <row r="281" spans="1:10">
      <c r="A281" s="127" t="s">
        <v>824</v>
      </c>
      <c r="B281" s="127" t="s">
        <v>825</v>
      </c>
      <c r="C281" s="127" t="s">
        <v>3571</v>
      </c>
      <c r="D281" s="127" t="s">
        <v>3572</v>
      </c>
      <c r="E281" s="127" t="s">
        <v>848</v>
      </c>
      <c r="F281" s="127" t="s">
        <v>849</v>
      </c>
      <c r="G281" s="133" t="s">
        <v>2899</v>
      </c>
      <c r="H281" s="127" t="s">
        <v>2900</v>
      </c>
      <c r="I281" s="130"/>
      <c r="J281" s="130"/>
    </row>
    <row r="282" spans="1:10">
      <c r="A282" s="127" t="s">
        <v>824</v>
      </c>
      <c r="B282" s="127" t="s">
        <v>825</v>
      </c>
      <c r="C282" s="127" t="s">
        <v>3571</v>
      </c>
      <c r="D282" s="127" t="s">
        <v>3572</v>
      </c>
      <c r="E282" s="127" t="s">
        <v>850</v>
      </c>
      <c r="F282" s="127" t="s">
        <v>851</v>
      </c>
      <c r="G282" s="133" t="s">
        <v>2899</v>
      </c>
      <c r="H282" s="127" t="s">
        <v>2900</v>
      </c>
      <c r="I282" s="130"/>
      <c r="J282" s="130"/>
    </row>
    <row r="283" spans="1:10">
      <c r="A283" s="127" t="s">
        <v>824</v>
      </c>
      <c r="B283" s="127" t="s">
        <v>825</v>
      </c>
      <c r="C283" s="127" t="s">
        <v>3571</v>
      </c>
      <c r="D283" s="127" t="s">
        <v>3572</v>
      </c>
      <c r="E283" s="127" t="s">
        <v>852</v>
      </c>
      <c r="F283" s="127" t="s">
        <v>670</v>
      </c>
      <c r="G283" s="133" t="s">
        <v>2899</v>
      </c>
      <c r="H283" s="127" t="s">
        <v>2900</v>
      </c>
      <c r="I283" s="130"/>
      <c r="J283" s="130"/>
    </row>
    <row r="284" spans="1:10">
      <c r="A284" s="127" t="s">
        <v>824</v>
      </c>
      <c r="B284" s="127" t="s">
        <v>825</v>
      </c>
      <c r="C284" s="127" t="s">
        <v>3571</v>
      </c>
      <c r="D284" s="127" t="s">
        <v>3572</v>
      </c>
      <c r="E284" s="127" t="s">
        <v>2993</v>
      </c>
      <c r="F284" s="127" t="s">
        <v>4444</v>
      </c>
      <c r="G284" s="133" t="s">
        <v>2899</v>
      </c>
      <c r="H284" s="127" t="s">
        <v>2900</v>
      </c>
      <c r="I284" s="130"/>
      <c r="J284" s="130"/>
    </row>
    <row r="285" spans="1:10">
      <c r="A285" s="127" t="s">
        <v>824</v>
      </c>
      <c r="B285" s="127" t="s">
        <v>825</v>
      </c>
      <c r="C285" s="127" t="s">
        <v>3571</v>
      </c>
      <c r="D285" s="127" t="s">
        <v>3572</v>
      </c>
      <c r="E285" s="127" t="s">
        <v>4445</v>
      </c>
      <c r="F285" s="127" t="s">
        <v>4446</v>
      </c>
      <c r="G285" s="133" t="s">
        <v>2899</v>
      </c>
      <c r="H285" s="127" t="s">
        <v>2900</v>
      </c>
      <c r="I285" s="130"/>
      <c r="J285" s="130"/>
    </row>
    <row r="286" spans="1:10">
      <c r="A286" s="127" t="s">
        <v>824</v>
      </c>
      <c r="B286" s="127" t="s">
        <v>825</v>
      </c>
      <c r="C286" s="127" t="s">
        <v>3573</v>
      </c>
      <c r="D286" s="127" t="s">
        <v>3574</v>
      </c>
      <c r="E286" s="127" t="s">
        <v>828</v>
      </c>
      <c r="F286" s="127" t="s">
        <v>2969</v>
      </c>
      <c r="G286" s="133" t="s">
        <v>2893</v>
      </c>
      <c r="H286" s="127" t="s">
        <v>2894</v>
      </c>
      <c r="I286" s="130"/>
      <c r="J286" s="130"/>
    </row>
    <row r="287" spans="1:10">
      <c r="A287" s="127" t="s">
        <v>853</v>
      </c>
      <c r="B287" s="127" t="s">
        <v>854</v>
      </c>
      <c r="C287" s="127" t="s">
        <v>3565</v>
      </c>
      <c r="D287" s="127" t="s">
        <v>3566</v>
      </c>
      <c r="E287" s="127" t="s">
        <v>855</v>
      </c>
      <c r="F287" s="127" t="s">
        <v>856</v>
      </c>
      <c r="G287" s="133" t="s">
        <v>2895</v>
      </c>
      <c r="H287" s="127" t="s">
        <v>2896</v>
      </c>
      <c r="I287" s="130"/>
      <c r="J287" s="130"/>
    </row>
    <row r="288" spans="1:10">
      <c r="A288" s="127" t="s">
        <v>853</v>
      </c>
      <c r="B288" s="127" t="s">
        <v>854</v>
      </c>
      <c r="C288" s="127" t="s">
        <v>3565</v>
      </c>
      <c r="D288" s="127" t="s">
        <v>3566</v>
      </c>
      <c r="E288" s="127" t="s">
        <v>857</v>
      </c>
      <c r="F288" s="127" t="s">
        <v>1140</v>
      </c>
      <c r="G288" s="133" t="s">
        <v>2895</v>
      </c>
      <c r="H288" s="127" t="s">
        <v>2896</v>
      </c>
      <c r="I288" s="130"/>
      <c r="J288" s="130"/>
    </row>
    <row r="289" spans="1:10">
      <c r="A289" s="127" t="s">
        <v>853</v>
      </c>
      <c r="B289" s="127" t="s">
        <v>854</v>
      </c>
      <c r="C289" s="127" t="s">
        <v>3565</v>
      </c>
      <c r="D289" s="127" t="s">
        <v>3566</v>
      </c>
      <c r="E289" s="127" t="s">
        <v>858</v>
      </c>
      <c r="F289" s="127" t="s">
        <v>859</v>
      </c>
      <c r="G289" s="133" t="s">
        <v>2895</v>
      </c>
      <c r="H289" s="127" t="s">
        <v>2896</v>
      </c>
      <c r="I289" s="130"/>
      <c r="J289" s="130"/>
    </row>
    <row r="290" spans="1:10">
      <c r="A290" s="127" t="s">
        <v>853</v>
      </c>
      <c r="B290" s="127" t="s">
        <v>854</v>
      </c>
      <c r="C290" s="127" t="s">
        <v>3565</v>
      </c>
      <c r="D290" s="127" t="s">
        <v>3566</v>
      </c>
      <c r="E290" s="127" t="s">
        <v>2115</v>
      </c>
      <c r="F290" s="127" t="s">
        <v>2116</v>
      </c>
      <c r="G290" s="133" t="s">
        <v>2895</v>
      </c>
      <c r="H290" s="127" t="s">
        <v>2896</v>
      </c>
      <c r="I290" s="130"/>
      <c r="J290" s="130"/>
    </row>
    <row r="291" spans="1:10">
      <c r="A291" s="127" t="s">
        <v>853</v>
      </c>
      <c r="B291" s="127" t="s">
        <v>854</v>
      </c>
      <c r="C291" s="127" t="s">
        <v>3565</v>
      </c>
      <c r="D291" s="127" t="s">
        <v>3566</v>
      </c>
      <c r="E291" s="127" t="s">
        <v>860</v>
      </c>
      <c r="F291" s="127" t="s">
        <v>861</v>
      </c>
      <c r="G291" s="133" t="s">
        <v>2895</v>
      </c>
      <c r="H291" s="127" t="s">
        <v>2896</v>
      </c>
      <c r="I291" s="130"/>
      <c r="J291" s="130"/>
    </row>
    <row r="292" spans="1:10">
      <c r="A292" s="127" t="s">
        <v>853</v>
      </c>
      <c r="B292" s="127" t="s">
        <v>854</v>
      </c>
      <c r="C292" s="127" t="s">
        <v>3565</v>
      </c>
      <c r="D292" s="127" t="s">
        <v>3566</v>
      </c>
      <c r="E292" s="127" t="s">
        <v>1464</v>
      </c>
      <c r="F292" s="127" t="s">
        <v>2995</v>
      </c>
      <c r="G292" s="133" t="s">
        <v>2895</v>
      </c>
      <c r="H292" s="127" t="s">
        <v>2896</v>
      </c>
      <c r="I292" s="130"/>
      <c r="J292" s="130"/>
    </row>
    <row r="293" spans="1:10">
      <c r="A293" s="127" t="s">
        <v>853</v>
      </c>
      <c r="B293" s="127" t="s">
        <v>854</v>
      </c>
      <c r="C293" s="127" t="s">
        <v>3565</v>
      </c>
      <c r="D293" s="127" t="s">
        <v>3566</v>
      </c>
      <c r="E293" s="127" t="s">
        <v>1465</v>
      </c>
      <c r="F293" s="127" t="s">
        <v>2117</v>
      </c>
      <c r="G293" s="133" t="s">
        <v>2895</v>
      </c>
      <c r="H293" s="127" t="s">
        <v>2896</v>
      </c>
      <c r="I293" s="130"/>
      <c r="J293" s="130"/>
    </row>
    <row r="294" spans="1:10">
      <c r="A294" s="127" t="s">
        <v>853</v>
      </c>
      <c r="B294" s="127" t="s">
        <v>854</v>
      </c>
      <c r="C294" s="127" t="s">
        <v>3565</v>
      </c>
      <c r="D294" s="127" t="s">
        <v>3566</v>
      </c>
      <c r="E294" s="127" t="s">
        <v>2996</v>
      </c>
      <c r="F294" s="127" t="s">
        <v>4447</v>
      </c>
      <c r="G294" s="133" t="s">
        <v>2895</v>
      </c>
      <c r="H294" s="127" t="s">
        <v>2896</v>
      </c>
      <c r="I294" s="130"/>
      <c r="J294" s="130"/>
    </row>
    <row r="295" spans="1:10">
      <c r="A295" s="127" t="s">
        <v>862</v>
      </c>
      <c r="B295" s="127" t="s">
        <v>863</v>
      </c>
      <c r="C295" s="127" t="s">
        <v>3565</v>
      </c>
      <c r="D295" s="127" t="s">
        <v>3566</v>
      </c>
      <c r="E295" s="127" t="s">
        <v>864</v>
      </c>
      <c r="F295" s="127" t="s">
        <v>865</v>
      </c>
      <c r="G295" s="133" t="s">
        <v>2895</v>
      </c>
      <c r="H295" s="127" t="s">
        <v>2896</v>
      </c>
      <c r="I295" s="130"/>
      <c r="J295" s="130"/>
    </row>
    <row r="296" spans="1:10">
      <c r="A296" s="127" t="s">
        <v>862</v>
      </c>
      <c r="B296" s="127" t="s">
        <v>863</v>
      </c>
      <c r="C296" s="127" t="s">
        <v>3565</v>
      </c>
      <c r="D296" s="127" t="s">
        <v>3566</v>
      </c>
      <c r="E296" s="127" t="s">
        <v>866</v>
      </c>
      <c r="F296" s="127" t="s">
        <v>2998</v>
      </c>
      <c r="G296" s="133" t="s">
        <v>2895</v>
      </c>
      <c r="H296" s="127" t="s">
        <v>2896</v>
      </c>
      <c r="I296" s="130"/>
      <c r="J296" s="130"/>
    </row>
    <row r="297" spans="1:10">
      <c r="A297" s="127" t="s">
        <v>862</v>
      </c>
      <c r="B297" s="127" t="s">
        <v>863</v>
      </c>
      <c r="C297" s="127" t="s">
        <v>3565</v>
      </c>
      <c r="D297" s="127" t="s">
        <v>3566</v>
      </c>
      <c r="E297" s="127" t="s">
        <v>867</v>
      </c>
      <c r="F297" s="127" t="s">
        <v>868</v>
      </c>
      <c r="G297" s="133" t="s">
        <v>2895</v>
      </c>
      <c r="H297" s="127" t="s">
        <v>2896</v>
      </c>
      <c r="I297" s="130"/>
      <c r="J297" s="130"/>
    </row>
    <row r="298" spans="1:10">
      <c r="A298" s="127" t="s">
        <v>862</v>
      </c>
      <c r="B298" s="127" t="s">
        <v>863</v>
      </c>
      <c r="C298" s="127" t="s">
        <v>3565</v>
      </c>
      <c r="D298" s="127" t="s">
        <v>3566</v>
      </c>
      <c r="E298" s="127" t="s">
        <v>869</v>
      </c>
      <c r="F298" s="127" t="s">
        <v>870</v>
      </c>
      <c r="G298" s="133" t="s">
        <v>2895</v>
      </c>
      <c r="H298" s="127" t="s">
        <v>2896</v>
      </c>
      <c r="I298" s="130"/>
      <c r="J298" s="130"/>
    </row>
    <row r="299" spans="1:10">
      <c r="A299" s="127" t="s">
        <v>862</v>
      </c>
      <c r="B299" s="127" t="s">
        <v>863</v>
      </c>
      <c r="C299" s="127" t="s">
        <v>3565</v>
      </c>
      <c r="D299" s="127" t="s">
        <v>3566</v>
      </c>
      <c r="E299" s="127" t="s">
        <v>871</v>
      </c>
      <c r="F299" s="127" t="s">
        <v>872</v>
      </c>
      <c r="G299" s="133" t="s">
        <v>2895</v>
      </c>
      <c r="H299" s="127" t="s">
        <v>2896</v>
      </c>
      <c r="I299" s="130"/>
      <c r="J299" s="130"/>
    </row>
    <row r="300" spans="1:10">
      <c r="A300" s="127" t="s">
        <v>862</v>
      </c>
      <c r="B300" s="127" t="s">
        <v>863</v>
      </c>
      <c r="C300" s="127" t="s">
        <v>3565</v>
      </c>
      <c r="D300" s="127" t="s">
        <v>3566</v>
      </c>
      <c r="E300" s="127" t="s">
        <v>873</v>
      </c>
      <c r="F300" s="127" t="s">
        <v>874</v>
      </c>
      <c r="G300" s="133" t="s">
        <v>2895</v>
      </c>
      <c r="H300" s="127" t="s">
        <v>2896</v>
      </c>
      <c r="I300" s="130"/>
      <c r="J300" s="130"/>
    </row>
    <row r="301" spans="1:10">
      <c r="A301" s="127" t="s">
        <v>862</v>
      </c>
      <c r="B301" s="127" t="s">
        <v>863</v>
      </c>
      <c r="C301" s="127" t="s">
        <v>3565</v>
      </c>
      <c r="D301" s="127" t="s">
        <v>3566</v>
      </c>
      <c r="E301" s="127" t="s">
        <v>875</v>
      </c>
      <c r="F301" s="127" t="s">
        <v>2118</v>
      </c>
      <c r="G301" s="133" t="s">
        <v>2895</v>
      </c>
      <c r="H301" s="127" t="s">
        <v>2896</v>
      </c>
      <c r="I301" s="130"/>
      <c r="J301" s="130"/>
    </row>
    <row r="302" spans="1:10">
      <c r="A302" s="127" t="s">
        <v>862</v>
      </c>
      <c r="B302" s="127" t="s">
        <v>863</v>
      </c>
      <c r="C302" s="127" t="s">
        <v>3565</v>
      </c>
      <c r="D302" s="127" t="s">
        <v>3566</v>
      </c>
      <c r="E302" s="127" t="s">
        <v>876</v>
      </c>
      <c r="F302" s="127" t="s">
        <v>1141</v>
      </c>
      <c r="G302" s="133" t="s">
        <v>2895</v>
      </c>
      <c r="H302" s="127" t="s">
        <v>2896</v>
      </c>
      <c r="I302" s="130"/>
      <c r="J302" s="130"/>
    </row>
    <row r="303" spans="1:10">
      <c r="A303" s="127" t="s">
        <v>862</v>
      </c>
      <c r="B303" s="127" t="s">
        <v>863</v>
      </c>
      <c r="C303" s="127" t="s">
        <v>3565</v>
      </c>
      <c r="D303" s="127" t="s">
        <v>3566</v>
      </c>
      <c r="E303" s="127" t="s">
        <v>877</v>
      </c>
      <c r="F303" s="127" t="s">
        <v>1142</v>
      </c>
      <c r="G303" s="133" t="s">
        <v>2895</v>
      </c>
      <c r="H303" s="127" t="s">
        <v>2896</v>
      </c>
      <c r="I303" s="130"/>
      <c r="J303" s="130"/>
    </row>
    <row r="304" spans="1:10">
      <c r="A304" s="127" t="s">
        <v>862</v>
      </c>
      <c r="B304" s="127" t="s">
        <v>863</v>
      </c>
      <c r="C304" s="127" t="s">
        <v>3565</v>
      </c>
      <c r="D304" s="127" t="s">
        <v>3566</v>
      </c>
      <c r="E304" s="127" t="s">
        <v>878</v>
      </c>
      <c r="F304" s="127" t="s">
        <v>1143</v>
      </c>
      <c r="G304" s="133" t="s">
        <v>2895</v>
      </c>
      <c r="H304" s="127" t="s">
        <v>2896</v>
      </c>
      <c r="I304" s="130"/>
      <c r="J304" s="130"/>
    </row>
    <row r="305" spans="1:10">
      <c r="A305" s="127" t="s">
        <v>862</v>
      </c>
      <c r="B305" s="127" t="s">
        <v>863</v>
      </c>
      <c r="C305" s="127" t="s">
        <v>3565</v>
      </c>
      <c r="D305" s="127" t="s">
        <v>3566</v>
      </c>
      <c r="E305" s="127" t="s">
        <v>879</v>
      </c>
      <c r="F305" s="127" t="s">
        <v>880</v>
      </c>
      <c r="G305" s="133" t="s">
        <v>2895</v>
      </c>
      <c r="H305" s="127" t="s">
        <v>2896</v>
      </c>
      <c r="I305" s="130"/>
      <c r="J305" s="130"/>
    </row>
    <row r="306" spans="1:10">
      <c r="A306" s="127" t="s">
        <v>862</v>
      </c>
      <c r="B306" s="127" t="s">
        <v>863</v>
      </c>
      <c r="C306" s="127" t="s">
        <v>3565</v>
      </c>
      <c r="D306" s="127" t="s">
        <v>3566</v>
      </c>
      <c r="E306" s="127" t="s">
        <v>881</v>
      </c>
      <c r="F306" s="127" t="s">
        <v>2999</v>
      </c>
      <c r="G306" s="133" t="s">
        <v>2895</v>
      </c>
      <c r="H306" s="127" t="s">
        <v>2896</v>
      </c>
      <c r="I306" s="130"/>
      <c r="J306" s="130"/>
    </row>
    <row r="307" spans="1:10">
      <c r="A307" s="127" t="s">
        <v>862</v>
      </c>
      <c r="B307" s="127" t="s">
        <v>863</v>
      </c>
      <c r="C307" s="127" t="s">
        <v>3565</v>
      </c>
      <c r="D307" s="127" t="s">
        <v>3566</v>
      </c>
      <c r="E307" s="127" t="s">
        <v>882</v>
      </c>
      <c r="F307" s="127" t="s">
        <v>1144</v>
      </c>
      <c r="G307" s="133" t="s">
        <v>2895</v>
      </c>
      <c r="H307" s="127" t="s">
        <v>2896</v>
      </c>
      <c r="I307" s="130"/>
      <c r="J307" s="130"/>
    </row>
    <row r="308" spans="1:10">
      <c r="A308" s="127" t="s">
        <v>862</v>
      </c>
      <c r="B308" s="127" t="s">
        <v>863</v>
      </c>
      <c r="C308" s="127" t="s">
        <v>3565</v>
      </c>
      <c r="D308" s="127" t="s">
        <v>3566</v>
      </c>
      <c r="E308" s="127" t="s">
        <v>883</v>
      </c>
      <c r="F308" s="127" t="s">
        <v>884</v>
      </c>
      <c r="G308" s="133" t="s">
        <v>2895</v>
      </c>
      <c r="H308" s="127" t="s">
        <v>2896</v>
      </c>
      <c r="I308" s="130"/>
      <c r="J308" s="130"/>
    </row>
    <row r="309" spans="1:10">
      <c r="A309" s="127" t="s">
        <v>862</v>
      </c>
      <c r="B309" s="127" t="s">
        <v>863</v>
      </c>
      <c r="C309" s="127" t="s">
        <v>3565</v>
      </c>
      <c r="D309" s="127" t="s">
        <v>3566</v>
      </c>
      <c r="E309" s="127" t="s">
        <v>885</v>
      </c>
      <c r="F309" s="127" t="s">
        <v>886</v>
      </c>
      <c r="G309" s="133" t="s">
        <v>2895</v>
      </c>
      <c r="H309" s="127" t="s">
        <v>2896</v>
      </c>
      <c r="I309" s="130"/>
      <c r="J309" s="130"/>
    </row>
    <row r="310" spans="1:10">
      <c r="A310" s="127" t="s">
        <v>862</v>
      </c>
      <c r="B310" s="127" t="s">
        <v>863</v>
      </c>
      <c r="C310" s="127" t="s">
        <v>3565</v>
      </c>
      <c r="D310" s="127" t="s">
        <v>3566</v>
      </c>
      <c r="E310" s="127" t="s">
        <v>1415</v>
      </c>
      <c r="F310" s="127" t="s">
        <v>1416</v>
      </c>
      <c r="G310" s="133" t="s">
        <v>2895</v>
      </c>
      <c r="H310" s="127" t="s">
        <v>2896</v>
      </c>
      <c r="I310" s="130"/>
      <c r="J310" s="130"/>
    </row>
    <row r="311" spans="1:10">
      <c r="A311" s="127" t="s">
        <v>862</v>
      </c>
      <c r="B311" s="127" t="s">
        <v>863</v>
      </c>
      <c r="C311" s="127" t="s">
        <v>3565</v>
      </c>
      <c r="D311" s="127" t="s">
        <v>3566</v>
      </c>
      <c r="E311" s="127" t="s">
        <v>1417</v>
      </c>
      <c r="F311" s="127" t="s">
        <v>1418</v>
      </c>
      <c r="G311" s="133" t="s">
        <v>2895</v>
      </c>
      <c r="H311" s="127" t="s">
        <v>2896</v>
      </c>
      <c r="I311" s="130"/>
      <c r="J311" s="130"/>
    </row>
    <row r="312" spans="1:10">
      <c r="A312" s="127" t="s">
        <v>862</v>
      </c>
      <c r="B312" s="127" t="s">
        <v>863</v>
      </c>
      <c r="C312" s="127" t="s">
        <v>3565</v>
      </c>
      <c r="D312" s="127" t="s">
        <v>3566</v>
      </c>
      <c r="E312" s="127" t="s">
        <v>1419</v>
      </c>
      <c r="F312" s="127" t="s">
        <v>1420</v>
      </c>
      <c r="G312" s="133" t="s">
        <v>2895</v>
      </c>
      <c r="H312" s="127" t="s">
        <v>2896</v>
      </c>
      <c r="I312" s="130"/>
      <c r="J312" s="130"/>
    </row>
    <row r="313" spans="1:10">
      <c r="A313" s="127" t="s">
        <v>862</v>
      </c>
      <c r="B313" s="127" t="s">
        <v>863</v>
      </c>
      <c r="C313" s="127" t="s">
        <v>3565</v>
      </c>
      <c r="D313" s="127" t="s">
        <v>3566</v>
      </c>
      <c r="E313" s="127" t="s">
        <v>2119</v>
      </c>
      <c r="F313" s="127" t="s">
        <v>2120</v>
      </c>
      <c r="G313" s="133" t="s">
        <v>2895</v>
      </c>
      <c r="H313" s="127" t="s">
        <v>2896</v>
      </c>
      <c r="I313" s="130"/>
      <c r="J313" s="130"/>
    </row>
    <row r="314" spans="1:10">
      <c r="A314" s="127" t="s">
        <v>862</v>
      </c>
      <c r="B314" s="127" t="s">
        <v>863</v>
      </c>
      <c r="C314" s="127" t="s">
        <v>3565</v>
      </c>
      <c r="D314" s="127" t="s">
        <v>3566</v>
      </c>
      <c r="E314" s="127" t="s">
        <v>2121</v>
      </c>
      <c r="F314" s="127" t="s">
        <v>2122</v>
      </c>
      <c r="G314" s="133" t="s">
        <v>2895</v>
      </c>
      <c r="H314" s="127" t="s">
        <v>2896</v>
      </c>
      <c r="I314" s="130"/>
      <c r="J314" s="130"/>
    </row>
    <row r="315" spans="1:10">
      <c r="A315" s="127" t="s">
        <v>862</v>
      </c>
      <c r="B315" s="127" t="s">
        <v>863</v>
      </c>
      <c r="C315" s="127" t="s">
        <v>3565</v>
      </c>
      <c r="D315" s="127" t="s">
        <v>3566</v>
      </c>
      <c r="E315" s="127" t="s">
        <v>3000</v>
      </c>
      <c r="F315" s="127" t="s">
        <v>3001</v>
      </c>
      <c r="G315" s="133" t="s">
        <v>2895</v>
      </c>
      <c r="H315" s="127" t="s">
        <v>2896</v>
      </c>
      <c r="I315" s="130"/>
      <c r="J315" s="130"/>
    </row>
    <row r="316" spans="1:10">
      <c r="A316" s="127" t="s">
        <v>862</v>
      </c>
      <c r="B316" s="127" t="s">
        <v>863</v>
      </c>
      <c r="C316" s="127" t="s">
        <v>3565</v>
      </c>
      <c r="D316" s="127" t="s">
        <v>3566</v>
      </c>
      <c r="E316" s="127" t="s">
        <v>3002</v>
      </c>
      <c r="F316" s="127" t="s">
        <v>3003</v>
      </c>
      <c r="G316" s="133" t="s">
        <v>2895</v>
      </c>
      <c r="H316" s="127" t="s">
        <v>2896</v>
      </c>
      <c r="I316" s="130"/>
      <c r="J316" s="130"/>
    </row>
    <row r="317" spans="1:10">
      <c r="A317" s="127" t="s">
        <v>887</v>
      </c>
      <c r="B317" s="127" t="s">
        <v>888</v>
      </c>
      <c r="C317" s="127" t="s">
        <v>3565</v>
      </c>
      <c r="D317" s="127" t="s">
        <v>3566</v>
      </c>
      <c r="E317" s="127" t="s">
        <v>889</v>
      </c>
      <c r="F317" s="127" t="s">
        <v>890</v>
      </c>
      <c r="G317" s="133" t="s">
        <v>2911</v>
      </c>
      <c r="H317" s="127" t="s">
        <v>2912</v>
      </c>
      <c r="I317" s="130"/>
      <c r="J317" s="130"/>
    </row>
    <row r="318" spans="1:10">
      <c r="A318" s="127" t="s">
        <v>887</v>
      </c>
      <c r="B318" s="127" t="s">
        <v>888</v>
      </c>
      <c r="C318" s="127" t="s">
        <v>3565</v>
      </c>
      <c r="D318" s="127" t="s">
        <v>3566</v>
      </c>
      <c r="E318" s="127" t="s">
        <v>889</v>
      </c>
      <c r="F318" s="127" t="s">
        <v>890</v>
      </c>
      <c r="G318" s="133" t="s">
        <v>2895</v>
      </c>
      <c r="H318" s="127" t="s">
        <v>2896</v>
      </c>
      <c r="I318" s="130"/>
      <c r="J318" s="130"/>
    </row>
    <row r="319" spans="1:10">
      <c r="A319" s="127" t="s">
        <v>887</v>
      </c>
      <c r="B319" s="127" t="s">
        <v>888</v>
      </c>
      <c r="C319" s="127" t="s">
        <v>3565</v>
      </c>
      <c r="D319" s="127" t="s">
        <v>3566</v>
      </c>
      <c r="E319" s="127" t="s">
        <v>891</v>
      </c>
      <c r="F319" s="127" t="s">
        <v>892</v>
      </c>
      <c r="G319" s="133" t="s">
        <v>2895</v>
      </c>
      <c r="H319" s="127" t="s">
        <v>2896</v>
      </c>
      <c r="I319" s="130"/>
      <c r="J319" s="130"/>
    </row>
    <row r="320" spans="1:10">
      <c r="A320" s="127" t="s">
        <v>887</v>
      </c>
      <c r="B320" s="127" t="s">
        <v>888</v>
      </c>
      <c r="C320" s="127" t="s">
        <v>3565</v>
      </c>
      <c r="D320" s="127" t="s">
        <v>3566</v>
      </c>
      <c r="E320" s="127" t="s">
        <v>893</v>
      </c>
      <c r="F320" s="127" t="s">
        <v>894</v>
      </c>
      <c r="G320" s="133" t="s">
        <v>2895</v>
      </c>
      <c r="H320" s="127" t="s">
        <v>2896</v>
      </c>
      <c r="I320" s="130"/>
      <c r="J320" s="130"/>
    </row>
    <row r="321" spans="1:10">
      <c r="A321" s="127" t="s">
        <v>887</v>
      </c>
      <c r="B321" s="127" t="s">
        <v>888</v>
      </c>
      <c r="C321" s="127" t="s">
        <v>3565</v>
      </c>
      <c r="D321" s="127" t="s">
        <v>3566</v>
      </c>
      <c r="E321" s="127" t="s">
        <v>895</v>
      </c>
      <c r="F321" s="127" t="s">
        <v>896</v>
      </c>
      <c r="G321" s="133" t="s">
        <v>2895</v>
      </c>
      <c r="H321" s="127" t="s">
        <v>2896</v>
      </c>
      <c r="I321" s="130"/>
      <c r="J321" s="130"/>
    </row>
    <row r="322" spans="1:10">
      <c r="A322" s="127" t="s">
        <v>887</v>
      </c>
      <c r="B322" s="127" t="s">
        <v>888</v>
      </c>
      <c r="C322" s="127" t="s">
        <v>3565</v>
      </c>
      <c r="D322" s="127" t="s">
        <v>3566</v>
      </c>
      <c r="E322" s="127" t="s">
        <v>897</v>
      </c>
      <c r="F322" s="127" t="s">
        <v>898</v>
      </c>
      <c r="G322" s="133" t="s">
        <v>2895</v>
      </c>
      <c r="H322" s="127" t="s">
        <v>2896</v>
      </c>
      <c r="I322" s="130"/>
      <c r="J322" s="130"/>
    </row>
    <row r="323" spans="1:10">
      <c r="A323" s="127" t="s">
        <v>887</v>
      </c>
      <c r="B323" s="127" t="s">
        <v>888</v>
      </c>
      <c r="C323" s="127" t="s">
        <v>3565</v>
      </c>
      <c r="D323" s="127" t="s">
        <v>3566</v>
      </c>
      <c r="E323" s="127" t="s">
        <v>899</v>
      </c>
      <c r="F323" s="127" t="s">
        <v>900</v>
      </c>
      <c r="G323" s="133" t="s">
        <v>2895</v>
      </c>
      <c r="H323" s="127" t="s">
        <v>2896</v>
      </c>
      <c r="I323" s="130"/>
      <c r="J323" s="130"/>
    </row>
    <row r="324" spans="1:10">
      <c r="A324" s="127" t="s">
        <v>887</v>
      </c>
      <c r="B324" s="127" t="s">
        <v>888</v>
      </c>
      <c r="C324" s="127" t="s">
        <v>3565</v>
      </c>
      <c r="D324" s="127" t="s">
        <v>3566</v>
      </c>
      <c r="E324" s="127" t="s">
        <v>901</v>
      </c>
      <c r="F324" s="127" t="s">
        <v>902</v>
      </c>
      <c r="G324" s="133" t="s">
        <v>2895</v>
      </c>
      <c r="H324" s="127" t="s">
        <v>2896</v>
      </c>
      <c r="I324" s="130"/>
      <c r="J324" s="130"/>
    </row>
    <row r="325" spans="1:10">
      <c r="A325" s="127" t="s">
        <v>887</v>
      </c>
      <c r="B325" s="127" t="s">
        <v>888</v>
      </c>
      <c r="C325" s="127" t="s">
        <v>3565</v>
      </c>
      <c r="D325" s="127" t="s">
        <v>3566</v>
      </c>
      <c r="E325" s="127" t="s">
        <v>903</v>
      </c>
      <c r="F325" s="127" t="s">
        <v>904</v>
      </c>
      <c r="G325" s="133" t="s">
        <v>2895</v>
      </c>
      <c r="H325" s="127" t="s">
        <v>2896</v>
      </c>
      <c r="I325" s="130"/>
      <c r="J325" s="130"/>
    </row>
    <row r="326" spans="1:10">
      <c r="A326" s="127" t="s">
        <v>887</v>
      </c>
      <c r="B326" s="127" t="s">
        <v>888</v>
      </c>
      <c r="C326" s="127" t="s">
        <v>3565</v>
      </c>
      <c r="D326" s="127" t="s">
        <v>3566</v>
      </c>
      <c r="E326" s="127" t="s">
        <v>905</v>
      </c>
      <c r="F326" s="127" t="s">
        <v>906</v>
      </c>
      <c r="G326" s="133" t="s">
        <v>2911</v>
      </c>
      <c r="H326" s="127" t="s">
        <v>2912</v>
      </c>
      <c r="I326" s="130"/>
      <c r="J326" s="130"/>
    </row>
    <row r="327" spans="1:10">
      <c r="A327" s="127" t="s">
        <v>887</v>
      </c>
      <c r="B327" s="127" t="s">
        <v>888</v>
      </c>
      <c r="C327" s="127" t="s">
        <v>3565</v>
      </c>
      <c r="D327" s="127" t="s">
        <v>3566</v>
      </c>
      <c r="E327" s="127" t="s">
        <v>905</v>
      </c>
      <c r="F327" s="127" t="s">
        <v>906</v>
      </c>
      <c r="G327" s="133" t="s">
        <v>2895</v>
      </c>
      <c r="H327" s="127" t="s">
        <v>2896</v>
      </c>
      <c r="I327" s="130"/>
      <c r="J327" s="130"/>
    </row>
    <row r="328" spans="1:10">
      <c r="A328" s="127" t="s">
        <v>887</v>
      </c>
      <c r="B328" s="127" t="s">
        <v>888</v>
      </c>
      <c r="C328" s="127" t="s">
        <v>3565</v>
      </c>
      <c r="D328" s="127" t="s">
        <v>3566</v>
      </c>
      <c r="E328" s="127" t="s">
        <v>907</v>
      </c>
      <c r="F328" s="127" t="s">
        <v>908</v>
      </c>
      <c r="G328" s="133" t="s">
        <v>2895</v>
      </c>
      <c r="H328" s="127" t="s">
        <v>2896</v>
      </c>
      <c r="I328" s="130"/>
      <c r="J328" s="130"/>
    </row>
    <row r="329" spans="1:10">
      <c r="A329" s="127" t="s">
        <v>887</v>
      </c>
      <c r="B329" s="127" t="s">
        <v>888</v>
      </c>
      <c r="C329" s="127" t="s">
        <v>3565</v>
      </c>
      <c r="D329" s="127" t="s">
        <v>3566</v>
      </c>
      <c r="E329" s="127" t="s">
        <v>1421</v>
      </c>
      <c r="F329" s="127" t="s">
        <v>1422</v>
      </c>
      <c r="G329" s="133" t="s">
        <v>2895</v>
      </c>
      <c r="H329" s="127" t="s">
        <v>2896</v>
      </c>
      <c r="I329" s="130"/>
      <c r="J329" s="130"/>
    </row>
    <row r="330" spans="1:10">
      <c r="A330" s="127" t="s">
        <v>887</v>
      </c>
      <c r="B330" s="127" t="s">
        <v>888</v>
      </c>
      <c r="C330" s="127" t="s">
        <v>3565</v>
      </c>
      <c r="D330" s="127" t="s">
        <v>3566</v>
      </c>
      <c r="E330" s="127" t="s">
        <v>1423</v>
      </c>
      <c r="F330" s="127" t="s">
        <v>1424</v>
      </c>
      <c r="G330" s="133" t="s">
        <v>2895</v>
      </c>
      <c r="H330" s="127" t="s">
        <v>2896</v>
      </c>
      <c r="I330" s="130"/>
      <c r="J330" s="130"/>
    </row>
    <row r="331" spans="1:10">
      <c r="A331" s="127" t="s">
        <v>887</v>
      </c>
      <c r="B331" s="127" t="s">
        <v>888</v>
      </c>
      <c r="C331" s="127" t="s">
        <v>3565</v>
      </c>
      <c r="D331" s="127" t="s">
        <v>3566</v>
      </c>
      <c r="E331" s="127" t="s">
        <v>1425</v>
      </c>
      <c r="F331" s="127" t="s">
        <v>1426</v>
      </c>
      <c r="G331" s="133" t="s">
        <v>2895</v>
      </c>
      <c r="H331" s="127" t="s">
        <v>2896</v>
      </c>
      <c r="I331" s="130"/>
      <c r="J331" s="130"/>
    </row>
    <row r="332" spans="1:10">
      <c r="A332" s="127" t="s">
        <v>887</v>
      </c>
      <c r="B332" s="127" t="s">
        <v>888</v>
      </c>
      <c r="C332" s="127" t="s">
        <v>3565</v>
      </c>
      <c r="D332" s="127" t="s">
        <v>3566</v>
      </c>
      <c r="E332" s="127" t="s">
        <v>2123</v>
      </c>
      <c r="F332" s="127" t="s">
        <v>2124</v>
      </c>
      <c r="G332" s="133" t="s">
        <v>2895</v>
      </c>
      <c r="H332" s="127" t="s">
        <v>2896</v>
      </c>
      <c r="I332" s="130"/>
      <c r="J332" s="130"/>
    </row>
    <row r="333" spans="1:10">
      <c r="A333" s="127" t="s">
        <v>887</v>
      </c>
      <c r="B333" s="127" t="s">
        <v>888</v>
      </c>
      <c r="C333" s="127" t="s">
        <v>3565</v>
      </c>
      <c r="D333" s="127" t="s">
        <v>3566</v>
      </c>
      <c r="E333" s="127" t="s">
        <v>3004</v>
      </c>
      <c r="F333" s="127" t="s">
        <v>2958</v>
      </c>
      <c r="G333" s="133" t="s">
        <v>2895</v>
      </c>
      <c r="H333" s="127" t="s">
        <v>2896</v>
      </c>
      <c r="I333" s="130"/>
      <c r="J333" s="130"/>
    </row>
    <row r="334" spans="1:10">
      <c r="A334" s="127" t="s">
        <v>887</v>
      </c>
      <c r="B334" s="127" t="s">
        <v>888</v>
      </c>
      <c r="C334" s="127" t="s">
        <v>3565</v>
      </c>
      <c r="D334" s="127" t="s">
        <v>3566</v>
      </c>
      <c r="E334" s="127" t="s">
        <v>909</v>
      </c>
      <c r="F334" s="127" t="s">
        <v>670</v>
      </c>
      <c r="G334" s="133" t="s">
        <v>2911</v>
      </c>
      <c r="H334" s="127" t="s">
        <v>2912</v>
      </c>
      <c r="I334" s="130"/>
      <c r="J334" s="130"/>
    </row>
    <row r="335" spans="1:10">
      <c r="A335" s="127" t="s">
        <v>887</v>
      </c>
      <c r="B335" s="127" t="s">
        <v>888</v>
      </c>
      <c r="C335" s="127" t="s">
        <v>3565</v>
      </c>
      <c r="D335" s="127" t="s">
        <v>3566</v>
      </c>
      <c r="E335" s="127" t="s">
        <v>3005</v>
      </c>
      <c r="F335" s="127" t="s">
        <v>4448</v>
      </c>
      <c r="G335" s="133" t="s">
        <v>2911</v>
      </c>
      <c r="H335" s="127" t="s">
        <v>2912</v>
      </c>
      <c r="I335" s="130"/>
      <c r="J335" s="130"/>
    </row>
    <row r="336" spans="1:10">
      <c r="A336" s="127" t="s">
        <v>887</v>
      </c>
      <c r="B336" s="127" t="s">
        <v>888</v>
      </c>
      <c r="C336" s="127" t="s">
        <v>3565</v>
      </c>
      <c r="D336" s="127" t="s">
        <v>3566</v>
      </c>
      <c r="E336" s="127" t="s">
        <v>3006</v>
      </c>
      <c r="F336" s="127" t="s">
        <v>4449</v>
      </c>
      <c r="G336" s="133" t="s">
        <v>2911</v>
      </c>
      <c r="H336" s="127" t="s">
        <v>2912</v>
      </c>
      <c r="I336" s="130"/>
      <c r="J336" s="130"/>
    </row>
    <row r="337" spans="1:10">
      <c r="A337" s="127" t="s">
        <v>887</v>
      </c>
      <c r="B337" s="127" t="s">
        <v>888</v>
      </c>
      <c r="C337" s="127" t="s">
        <v>3565</v>
      </c>
      <c r="D337" s="127" t="s">
        <v>3566</v>
      </c>
      <c r="E337" s="127" t="s">
        <v>910</v>
      </c>
      <c r="F337" s="127" t="s">
        <v>911</v>
      </c>
      <c r="G337" s="133" t="s">
        <v>2911</v>
      </c>
      <c r="H337" s="127" t="s">
        <v>2912</v>
      </c>
      <c r="I337" s="130"/>
      <c r="J337" s="130"/>
    </row>
    <row r="338" spans="1:10">
      <c r="A338" s="127" t="s">
        <v>2079</v>
      </c>
      <c r="B338" s="127" t="s">
        <v>2080</v>
      </c>
      <c r="C338" s="127" t="s">
        <v>3573</v>
      </c>
      <c r="D338" s="127" t="s">
        <v>3574</v>
      </c>
      <c r="E338" s="127" t="s">
        <v>1257</v>
      </c>
      <c r="F338" s="127" t="s">
        <v>1258</v>
      </c>
      <c r="G338" s="133" t="s">
        <v>2893</v>
      </c>
      <c r="H338" s="127" t="s">
        <v>2894</v>
      </c>
      <c r="I338" s="130"/>
      <c r="J338" s="130"/>
    </row>
    <row r="339" spans="1:10">
      <c r="A339" s="127" t="s">
        <v>2079</v>
      </c>
      <c r="B339" s="127" t="s">
        <v>2080</v>
      </c>
      <c r="C339" s="127" t="s">
        <v>3573</v>
      </c>
      <c r="D339" s="127" t="s">
        <v>3574</v>
      </c>
      <c r="E339" s="127" t="s">
        <v>1289</v>
      </c>
      <c r="F339" s="127" t="s">
        <v>1290</v>
      </c>
      <c r="G339" s="133" t="s">
        <v>2893</v>
      </c>
      <c r="H339" s="127" t="s">
        <v>2894</v>
      </c>
      <c r="I339" s="130"/>
      <c r="J339" s="130"/>
    </row>
    <row r="340" spans="1:10">
      <c r="A340" s="127" t="s">
        <v>2079</v>
      </c>
      <c r="B340" s="127" t="s">
        <v>2080</v>
      </c>
      <c r="C340" s="127" t="s">
        <v>3573</v>
      </c>
      <c r="D340" s="127" t="s">
        <v>3574</v>
      </c>
      <c r="E340" s="127" t="s">
        <v>2125</v>
      </c>
      <c r="F340" s="127" t="s">
        <v>2126</v>
      </c>
      <c r="G340" s="133" t="s">
        <v>2893</v>
      </c>
      <c r="H340" s="127" t="s">
        <v>2894</v>
      </c>
      <c r="I340" s="130"/>
      <c r="J340" s="130"/>
    </row>
    <row r="341" spans="1:10">
      <c r="A341" s="127" t="s">
        <v>2079</v>
      </c>
      <c r="B341" s="127" t="s">
        <v>2080</v>
      </c>
      <c r="C341" s="127" t="s">
        <v>3573</v>
      </c>
      <c r="D341" s="127" t="s">
        <v>3574</v>
      </c>
      <c r="E341" s="127" t="s">
        <v>2127</v>
      </c>
      <c r="F341" s="127" t="s">
        <v>2128</v>
      </c>
      <c r="G341" s="133" t="s">
        <v>2893</v>
      </c>
      <c r="H341" s="127" t="s">
        <v>2894</v>
      </c>
      <c r="I341" s="130"/>
      <c r="J341" s="130"/>
    </row>
    <row r="342" spans="1:10">
      <c r="A342" s="127" t="s">
        <v>2079</v>
      </c>
      <c r="B342" s="127" t="s">
        <v>2080</v>
      </c>
      <c r="C342" s="127" t="s">
        <v>3573</v>
      </c>
      <c r="D342" s="127" t="s">
        <v>3574</v>
      </c>
      <c r="E342" s="127" t="s">
        <v>2129</v>
      </c>
      <c r="F342" s="127" t="s">
        <v>2130</v>
      </c>
      <c r="G342" s="133" t="s">
        <v>2893</v>
      </c>
      <c r="H342" s="127" t="s">
        <v>2894</v>
      </c>
      <c r="I342" s="130"/>
      <c r="J342" s="130"/>
    </row>
    <row r="343" spans="1:10">
      <c r="A343" s="127" t="s">
        <v>2079</v>
      </c>
      <c r="B343" s="127" t="s">
        <v>2080</v>
      </c>
      <c r="C343" s="127" t="s">
        <v>3573</v>
      </c>
      <c r="D343" s="127" t="s">
        <v>3574</v>
      </c>
      <c r="E343" s="127" t="s">
        <v>3008</v>
      </c>
      <c r="F343" s="127" t="s">
        <v>3009</v>
      </c>
      <c r="G343" s="133" t="s">
        <v>2893</v>
      </c>
      <c r="H343" s="127" t="s">
        <v>2894</v>
      </c>
      <c r="I343" s="130"/>
      <c r="J343" s="130"/>
    </row>
    <row r="344" spans="1:10">
      <c r="A344" s="127" t="s">
        <v>2079</v>
      </c>
      <c r="B344" s="127" t="s">
        <v>2080</v>
      </c>
      <c r="C344" s="127" t="s">
        <v>3573</v>
      </c>
      <c r="D344" s="127" t="s">
        <v>3574</v>
      </c>
      <c r="E344" s="127" t="s">
        <v>3010</v>
      </c>
      <c r="F344" s="127" t="s">
        <v>3011</v>
      </c>
      <c r="G344" s="133" t="s">
        <v>2893</v>
      </c>
      <c r="H344" s="127" t="s">
        <v>2894</v>
      </c>
      <c r="I344" s="130"/>
      <c r="J344" s="130"/>
    </row>
    <row r="345" spans="1:10">
      <c r="A345" s="127" t="s">
        <v>2079</v>
      </c>
      <c r="B345" s="127" t="s">
        <v>2080</v>
      </c>
      <c r="C345" s="127" t="s">
        <v>3573</v>
      </c>
      <c r="D345" s="127" t="s">
        <v>3574</v>
      </c>
      <c r="E345" s="127" t="s">
        <v>1333</v>
      </c>
      <c r="F345" s="127" t="s">
        <v>1334</v>
      </c>
      <c r="G345" s="133" t="s">
        <v>2893</v>
      </c>
      <c r="H345" s="127" t="s">
        <v>2894</v>
      </c>
      <c r="I345" s="130"/>
      <c r="J345" s="130"/>
    </row>
    <row r="346" spans="1:10">
      <c r="A346" s="127" t="s">
        <v>2079</v>
      </c>
      <c r="B346" s="127" t="s">
        <v>2080</v>
      </c>
      <c r="C346" s="127" t="s">
        <v>3573</v>
      </c>
      <c r="D346" s="127" t="s">
        <v>3574</v>
      </c>
      <c r="E346" s="127" t="s">
        <v>757</v>
      </c>
      <c r="F346" s="127" t="s">
        <v>758</v>
      </c>
      <c r="G346" s="133" t="s">
        <v>2893</v>
      </c>
      <c r="H346" s="127" t="s">
        <v>2894</v>
      </c>
      <c r="I346" s="130"/>
      <c r="J346" s="130"/>
    </row>
    <row r="347" spans="1:10">
      <c r="A347" s="127" t="s">
        <v>2079</v>
      </c>
      <c r="B347" s="127" t="s">
        <v>2080</v>
      </c>
      <c r="C347" s="127" t="s">
        <v>3573</v>
      </c>
      <c r="D347" s="127" t="s">
        <v>3574</v>
      </c>
      <c r="E347" s="127" t="s">
        <v>2131</v>
      </c>
      <c r="F347" s="127" t="s">
        <v>2132</v>
      </c>
      <c r="G347" s="133" t="s">
        <v>2893</v>
      </c>
      <c r="H347" s="127" t="s">
        <v>2894</v>
      </c>
      <c r="I347" s="130"/>
      <c r="J347" s="130"/>
    </row>
    <row r="348" spans="1:10">
      <c r="A348" s="127" t="s">
        <v>2079</v>
      </c>
      <c r="B348" s="127" t="s">
        <v>2080</v>
      </c>
      <c r="C348" s="127" t="s">
        <v>3573</v>
      </c>
      <c r="D348" s="127" t="s">
        <v>3574</v>
      </c>
      <c r="E348" s="127" t="s">
        <v>2133</v>
      </c>
      <c r="F348" s="127" t="s">
        <v>2134</v>
      </c>
      <c r="G348" s="133" t="s">
        <v>2893</v>
      </c>
      <c r="H348" s="127" t="s">
        <v>2894</v>
      </c>
      <c r="I348" s="130"/>
      <c r="J348" s="130"/>
    </row>
    <row r="349" spans="1:10">
      <c r="A349" s="127" t="s">
        <v>2079</v>
      </c>
      <c r="B349" s="127" t="s">
        <v>2080</v>
      </c>
      <c r="C349" s="127" t="s">
        <v>3573</v>
      </c>
      <c r="D349" s="127" t="s">
        <v>3574</v>
      </c>
      <c r="E349" s="127" t="s">
        <v>3012</v>
      </c>
      <c r="F349" s="127" t="s">
        <v>3013</v>
      </c>
      <c r="G349" s="133" t="s">
        <v>2893</v>
      </c>
      <c r="H349" s="127" t="s">
        <v>2894</v>
      </c>
      <c r="I349" s="130"/>
      <c r="J349" s="130"/>
    </row>
    <row r="350" spans="1:10">
      <c r="A350" s="127" t="s">
        <v>2079</v>
      </c>
      <c r="B350" s="127" t="s">
        <v>2080</v>
      </c>
      <c r="C350" s="127" t="s">
        <v>3573</v>
      </c>
      <c r="D350" s="127" t="s">
        <v>3574</v>
      </c>
      <c r="E350" s="127" t="s">
        <v>2081</v>
      </c>
      <c r="F350" s="127" t="s">
        <v>670</v>
      </c>
      <c r="G350" s="133" t="s">
        <v>2893</v>
      </c>
      <c r="H350" s="127" t="s">
        <v>2894</v>
      </c>
      <c r="I350" s="130"/>
      <c r="J350" s="130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1348" activePane="bottomRight" state="frozen"/>
      <selection pane="topRight" activeCell="B1" sqref="B1"/>
      <selection pane="bottomLeft" activeCell="A4" sqref="A4"/>
      <selection pane="bottomRight" activeCell="A1635" sqref="A1635"/>
    </sheetView>
  </sheetViews>
  <sheetFormatPr defaultRowHeight="15"/>
  <cols>
    <col min="1" max="1" width="22.5703125" customWidth="1"/>
    <col min="2" max="2" width="131" customWidth="1"/>
  </cols>
  <sheetData>
    <row r="1" spans="1:3">
      <c r="A1" s="85" t="s">
        <v>912</v>
      </c>
      <c r="B1" s="86"/>
    </row>
    <row r="2" spans="1:3">
      <c r="A2" s="252" t="s">
        <v>682</v>
      </c>
      <c r="B2" s="253"/>
    </row>
    <row r="3" spans="1:3">
      <c r="A3" s="137" t="s">
        <v>734</v>
      </c>
      <c r="B3" s="138" t="s">
        <v>3667</v>
      </c>
    </row>
    <row r="4" spans="1:3">
      <c r="A4" s="139" t="s">
        <v>742</v>
      </c>
      <c r="B4" s="140" t="s">
        <v>743</v>
      </c>
      <c r="C4" t="s">
        <v>6509</v>
      </c>
    </row>
    <row r="5" spans="1:3">
      <c r="A5" s="141" t="s">
        <v>2957</v>
      </c>
      <c r="B5" s="142" t="s">
        <v>2958</v>
      </c>
      <c r="C5">
        <f>LEN(A5)</f>
        <v>7</v>
      </c>
    </row>
    <row r="6" spans="1:3">
      <c r="A6" s="143" t="s">
        <v>3014</v>
      </c>
      <c r="B6" s="144" t="s">
        <v>3015</v>
      </c>
      <c r="C6">
        <f t="shared" ref="C6:C69" si="0">LEN(A6)</f>
        <v>11</v>
      </c>
    </row>
    <row r="7" spans="1:3">
      <c r="A7" s="143" t="s">
        <v>3016</v>
      </c>
      <c r="B7" s="144" t="s">
        <v>3017</v>
      </c>
      <c r="C7">
        <f t="shared" si="0"/>
        <v>11</v>
      </c>
    </row>
    <row r="8" spans="1:3">
      <c r="A8" s="143" t="s">
        <v>3018</v>
      </c>
      <c r="B8" s="144" t="s">
        <v>3019</v>
      </c>
      <c r="C8">
        <f t="shared" si="0"/>
        <v>11</v>
      </c>
    </row>
    <row r="9" spans="1:3">
      <c r="A9" s="143" t="s">
        <v>3020</v>
      </c>
      <c r="B9" s="144" t="s">
        <v>3021</v>
      </c>
      <c r="C9">
        <f t="shared" si="0"/>
        <v>11</v>
      </c>
    </row>
    <row r="10" spans="1:3">
      <c r="A10" s="143" t="s">
        <v>3022</v>
      </c>
      <c r="B10" s="144" t="s">
        <v>3023</v>
      </c>
      <c r="C10">
        <f t="shared" si="0"/>
        <v>11</v>
      </c>
    </row>
    <row r="11" spans="1:3">
      <c r="A11" s="141" t="s">
        <v>761</v>
      </c>
      <c r="B11" s="142" t="s">
        <v>1133</v>
      </c>
      <c r="C11">
        <f t="shared" si="0"/>
        <v>7</v>
      </c>
    </row>
    <row r="12" spans="1:3">
      <c r="A12" s="143" t="s">
        <v>922</v>
      </c>
      <c r="B12" s="144" t="s">
        <v>923</v>
      </c>
      <c r="C12">
        <f t="shared" si="0"/>
        <v>11</v>
      </c>
    </row>
    <row r="13" spans="1:3" ht="15.75" customHeight="1">
      <c r="A13" s="143" t="s">
        <v>924</v>
      </c>
      <c r="B13" s="144" t="s">
        <v>925</v>
      </c>
      <c r="C13">
        <f t="shared" si="0"/>
        <v>11</v>
      </c>
    </row>
    <row r="14" spans="1:3">
      <c r="A14" s="143" t="s">
        <v>926</v>
      </c>
      <c r="B14" s="144" t="s">
        <v>927</v>
      </c>
      <c r="C14">
        <f t="shared" si="0"/>
        <v>11</v>
      </c>
    </row>
    <row r="15" spans="1:3">
      <c r="A15" s="143" t="s">
        <v>928</v>
      </c>
      <c r="B15" s="144" t="s">
        <v>248</v>
      </c>
      <c r="C15">
        <f t="shared" si="0"/>
        <v>11</v>
      </c>
    </row>
    <row r="16" spans="1:3">
      <c r="A16" s="143" t="s">
        <v>929</v>
      </c>
      <c r="B16" s="144" t="s">
        <v>930</v>
      </c>
      <c r="C16">
        <f t="shared" si="0"/>
        <v>11</v>
      </c>
    </row>
    <row r="17" spans="1:3">
      <c r="A17" s="143" t="s">
        <v>931</v>
      </c>
      <c r="B17" s="144" t="s">
        <v>932</v>
      </c>
      <c r="C17">
        <f t="shared" si="0"/>
        <v>11</v>
      </c>
    </row>
    <row r="18" spans="1:3">
      <c r="A18" s="143" t="s">
        <v>933</v>
      </c>
      <c r="B18" s="144" t="s">
        <v>934</v>
      </c>
      <c r="C18">
        <f t="shared" si="0"/>
        <v>11</v>
      </c>
    </row>
    <row r="19" spans="1:3">
      <c r="A19" s="141" t="s">
        <v>2970</v>
      </c>
      <c r="B19" s="142" t="s">
        <v>2971</v>
      </c>
      <c r="C19">
        <f t="shared" si="0"/>
        <v>7</v>
      </c>
    </row>
    <row r="20" spans="1:3">
      <c r="A20" s="143" t="s">
        <v>3024</v>
      </c>
      <c r="B20" s="144" t="s">
        <v>3025</v>
      </c>
      <c r="C20">
        <f t="shared" si="0"/>
        <v>11</v>
      </c>
    </row>
    <row r="21" spans="1:3">
      <c r="A21" s="143" t="s">
        <v>3026</v>
      </c>
      <c r="B21" s="144" t="s">
        <v>3027</v>
      </c>
      <c r="C21">
        <f t="shared" si="0"/>
        <v>11</v>
      </c>
    </row>
    <row r="22" spans="1:3">
      <c r="A22" s="143" t="s">
        <v>3028</v>
      </c>
      <c r="B22" s="144" t="s">
        <v>3029</v>
      </c>
      <c r="C22">
        <f t="shared" si="0"/>
        <v>11</v>
      </c>
    </row>
    <row r="23" spans="1:3">
      <c r="A23" s="141" t="s">
        <v>1458</v>
      </c>
      <c r="B23" s="142" t="s">
        <v>1459</v>
      </c>
      <c r="C23">
        <f t="shared" si="0"/>
        <v>7</v>
      </c>
    </row>
    <row r="24" spans="1:3">
      <c r="A24" s="143" t="s">
        <v>3030</v>
      </c>
      <c r="B24" s="144" t="s">
        <v>3031</v>
      </c>
      <c r="C24">
        <f t="shared" si="0"/>
        <v>11</v>
      </c>
    </row>
    <row r="25" spans="1:3">
      <c r="A25" s="143" t="s">
        <v>3032</v>
      </c>
      <c r="B25" s="144" t="s">
        <v>3033</v>
      </c>
      <c r="C25">
        <f t="shared" si="0"/>
        <v>11</v>
      </c>
    </row>
    <row r="26" spans="1:3">
      <c r="A26" s="143" t="s">
        <v>3034</v>
      </c>
      <c r="B26" s="144" t="s">
        <v>3035</v>
      </c>
      <c r="C26">
        <f t="shared" si="0"/>
        <v>11</v>
      </c>
    </row>
    <row r="27" spans="1:3">
      <c r="A27" s="143" t="s">
        <v>3036</v>
      </c>
      <c r="B27" s="144" t="s">
        <v>3037</v>
      </c>
      <c r="C27">
        <f t="shared" si="0"/>
        <v>11</v>
      </c>
    </row>
    <row r="28" spans="1:3">
      <c r="A28" s="141" t="s">
        <v>756</v>
      </c>
      <c r="B28" s="142" t="s">
        <v>799</v>
      </c>
      <c r="C28">
        <f t="shared" si="0"/>
        <v>7</v>
      </c>
    </row>
    <row r="29" spans="1:3">
      <c r="A29" s="143" t="s">
        <v>913</v>
      </c>
      <c r="B29" s="144" t="s">
        <v>733</v>
      </c>
      <c r="C29">
        <f t="shared" si="0"/>
        <v>11</v>
      </c>
    </row>
    <row r="30" spans="1:3">
      <c r="A30" s="143" t="s">
        <v>914</v>
      </c>
      <c r="B30" s="144" t="s">
        <v>915</v>
      </c>
      <c r="C30">
        <f t="shared" si="0"/>
        <v>11</v>
      </c>
    </row>
    <row r="31" spans="1:3">
      <c r="A31" s="143" t="s">
        <v>916</v>
      </c>
      <c r="B31" s="144" t="s">
        <v>917</v>
      </c>
      <c r="C31">
        <f t="shared" si="0"/>
        <v>11</v>
      </c>
    </row>
    <row r="32" spans="1:3">
      <c r="A32" s="143" t="s">
        <v>920</v>
      </c>
      <c r="B32" s="144" t="s">
        <v>921</v>
      </c>
      <c r="C32">
        <f t="shared" si="0"/>
        <v>11</v>
      </c>
    </row>
    <row r="33" spans="1:3">
      <c r="A33" s="143" t="s">
        <v>989</v>
      </c>
      <c r="B33" s="144" t="s">
        <v>938</v>
      </c>
      <c r="C33">
        <f t="shared" si="0"/>
        <v>11</v>
      </c>
    </row>
    <row r="34" spans="1:3">
      <c r="A34" s="143" t="s">
        <v>1466</v>
      </c>
      <c r="B34" s="144" t="s">
        <v>1467</v>
      </c>
      <c r="C34">
        <f t="shared" si="0"/>
        <v>11</v>
      </c>
    </row>
    <row r="35" spans="1:3">
      <c r="A35" s="139" t="s">
        <v>42</v>
      </c>
      <c r="B35" s="140" t="s">
        <v>43</v>
      </c>
      <c r="C35">
        <f t="shared" si="0"/>
        <v>5</v>
      </c>
    </row>
    <row r="36" spans="1:3">
      <c r="A36" s="141" t="s">
        <v>90</v>
      </c>
      <c r="B36" s="142" t="s">
        <v>1207</v>
      </c>
      <c r="C36">
        <f t="shared" si="0"/>
        <v>7</v>
      </c>
    </row>
    <row r="37" spans="1:3">
      <c r="A37" s="143" t="s">
        <v>4469</v>
      </c>
      <c r="B37" s="144" t="s">
        <v>4470</v>
      </c>
      <c r="C37">
        <f t="shared" si="0"/>
        <v>11</v>
      </c>
    </row>
    <row r="38" spans="1:3">
      <c r="A38" s="143" t="s">
        <v>4471</v>
      </c>
      <c r="B38" s="144" t="s">
        <v>4472</v>
      </c>
      <c r="C38">
        <f t="shared" si="0"/>
        <v>11</v>
      </c>
    </row>
    <row r="39" spans="1:3">
      <c r="A39" s="143" t="s">
        <v>4473</v>
      </c>
      <c r="B39" s="144" t="s">
        <v>4474</v>
      </c>
      <c r="C39">
        <f t="shared" si="0"/>
        <v>11</v>
      </c>
    </row>
    <row r="40" spans="1:3">
      <c r="A40" s="143" t="s">
        <v>4475</v>
      </c>
      <c r="B40" s="144" t="s">
        <v>4476</v>
      </c>
      <c r="C40">
        <f t="shared" si="0"/>
        <v>11</v>
      </c>
    </row>
    <row r="41" spans="1:3">
      <c r="A41" s="143" t="s">
        <v>683</v>
      </c>
      <c r="B41" s="144" t="s">
        <v>684</v>
      </c>
      <c r="C41">
        <f t="shared" si="0"/>
        <v>11</v>
      </c>
    </row>
    <row r="42" spans="1:3">
      <c r="A42" s="143" t="s">
        <v>4477</v>
      </c>
      <c r="B42" s="144" t="s">
        <v>4478</v>
      </c>
      <c r="C42">
        <f t="shared" si="0"/>
        <v>11</v>
      </c>
    </row>
    <row r="43" spans="1:3">
      <c r="A43" s="143" t="s">
        <v>4479</v>
      </c>
      <c r="B43" s="144" t="s">
        <v>4480</v>
      </c>
      <c r="C43">
        <f t="shared" si="0"/>
        <v>11</v>
      </c>
    </row>
    <row r="44" spans="1:3">
      <c r="A44" s="143" t="s">
        <v>4481</v>
      </c>
      <c r="B44" s="144" t="s">
        <v>4482</v>
      </c>
      <c r="C44">
        <f t="shared" si="0"/>
        <v>11</v>
      </c>
    </row>
    <row r="45" spans="1:3">
      <c r="A45" s="143" t="s">
        <v>4483</v>
      </c>
      <c r="B45" s="144" t="s">
        <v>4484</v>
      </c>
      <c r="C45">
        <f t="shared" si="0"/>
        <v>11</v>
      </c>
    </row>
    <row r="46" spans="1:3">
      <c r="A46" s="143" t="s">
        <v>4485</v>
      </c>
      <c r="B46" s="144" t="s">
        <v>4486</v>
      </c>
      <c r="C46">
        <f t="shared" si="0"/>
        <v>11</v>
      </c>
    </row>
    <row r="47" spans="1:3">
      <c r="A47" s="143" t="s">
        <v>4487</v>
      </c>
      <c r="B47" s="144" t="s">
        <v>4488</v>
      </c>
      <c r="C47">
        <f t="shared" si="0"/>
        <v>11</v>
      </c>
    </row>
    <row r="48" spans="1:3">
      <c r="A48" s="143" t="s">
        <v>4489</v>
      </c>
      <c r="B48" s="144" t="s">
        <v>4490</v>
      </c>
      <c r="C48">
        <f t="shared" si="0"/>
        <v>11</v>
      </c>
    </row>
    <row r="49" spans="1:3">
      <c r="A49" s="143" t="s">
        <v>4491</v>
      </c>
      <c r="B49" s="144" t="s">
        <v>4492</v>
      </c>
      <c r="C49">
        <f t="shared" si="0"/>
        <v>11</v>
      </c>
    </row>
    <row r="50" spans="1:3">
      <c r="A50" s="143" t="s">
        <v>4493</v>
      </c>
      <c r="B50" s="144" t="s">
        <v>4494</v>
      </c>
      <c r="C50">
        <f t="shared" si="0"/>
        <v>11</v>
      </c>
    </row>
    <row r="51" spans="1:3">
      <c r="A51" s="143" t="s">
        <v>4495</v>
      </c>
      <c r="B51" s="144" t="s">
        <v>4496</v>
      </c>
      <c r="C51">
        <f t="shared" si="0"/>
        <v>11</v>
      </c>
    </row>
    <row r="52" spans="1:3">
      <c r="A52" s="143" t="s">
        <v>4497</v>
      </c>
      <c r="B52" s="144" t="s">
        <v>4498</v>
      </c>
      <c r="C52">
        <f t="shared" si="0"/>
        <v>11</v>
      </c>
    </row>
    <row r="53" spans="1:3">
      <c r="A53" s="143" t="s">
        <v>4499</v>
      </c>
      <c r="B53" s="144" t="s">
        <v>4500</v>
      </c>
      <c r="C53">
        <f t="shared" si="0"/>
        <v>11</v>
      </c>
    </row>
    <row r="54" spans="1:3">
      <c r="A54" s="143" t="s">
        <v>990</v>
      </c>
      <c r="B54" s="144" t="s">
        <v>991</v>
      </c>
      <c r="C54">
        <f t="shared" si="0"/>
        <v>11</v>
      </c>
    </row>
    <row r="55" spans="1:3">
      <c r="A55" s="143" t="s">
        <v>992</v>
      </c>
      <c r="B55" s="144" t="s">
        <v>993</v>
      </c>
      <c r="C55">
        <f t="shared" si="0"/>
        <v>11</v>
      </c>
    </row>
    <row r="56" spans="1:3">
      <c r="A56" s="143" t="s">
        <v>4501</v>
      </c>
      <c r="B56" s="144" t="s">
        <v>4502</v>
      </c>
      <c r="C56">
        <f t="shared" si="0"/>
        <v>11</v>
      </c>
    </row>
    <row r="57" spans="1:3">
      <c r="A57" s="143" t="s">
        <v>4503</v>
      </c>
      <c r="B57" s="144" t="s">
        <v>994</v>
      </c>
      <c r="C57">
        <f t="shared" si="0"/>
        <v>11</v>
      </c>
    </row>
    <row r="58" spans="1:3">
      <c r="A58" s="143" t="s">
        <v>4504</v>
      </c>
      <c r="B58" s="144" t="s">
        <v>4505</v>
      </c>
      <c r="C58">
        <f t="shared" si="0"/>
        <v>11</v>
      </c>
    </row>
    <row r="59" spans="1:3">
      <c r="A59" s="143" t="s">
        <v>4506</v>
      </c>
      <c r="B59" s="144" t="s">
        <v>4507</v>
      </c>
      <c r="C59">
        <f t="shared" si="0"/>
        <v>11</v>
      </c>
    </row>
    <row r="60" spans="1:3">
      <c r="A60" s="143" t="s">
        <v>4508</v>
      </c>
      <c r="B60" s="144" t="s">
        <v>4509</v>
      </c>
      <c r="C60">
        <f t="shared" si="0"/>
        <v>11</v>
      </c>
    </row>
    <row r="61" spans="1:3">
      <c r="A61" s="143" t="s">
        <v>1468</v>
      </c>
      <c r="B61" s="144" t="s">
        <v>1469</v>
      </c>
      <c r="C61">
        <f t="shared" si="0"/>
        <v>11</v>
      </c>
    </row>
    <row r="62" spans="1:3">
      <c r="A62" s="143" t="s">
        <v>4510</v>
      </c>
      <c r="B62" s="144" t="s">
        <v>4511</v>
      </c>
      <c r="C62">
        <f t="shared" si="0"/>
        <v>11</v>
      </c>
    </row>
    <row r="63" spans="1:3">
      <c r="A63" s="143" t="s">
        <v>1470</v>
      </c>
      <c r="B63" s="144" t="s">
        <v>1471</v>
      </c>
      <c r="C63">
        <f t="shared" si="0"/>
        <v>11</v>
      </c>
    </row>
    <row r="64" spans="1:3">
      <c r="A64" s="143" t="s">
        <v>4512</v>
      </c>
      <c r="B64" s="144" t="s">
        <v>4513</v>
      </c>
      <c r="C64">
        <f t="shared" si="0"/>
        <v>11</v>
      </c>
    </row>
    <row r="65" spans="1:3">
      <c r="A65" s="143" t="s">
        <v>1472</v>
      </c>
      <c r="B65" s="144" t="s">
        <v>1473</v>
      </c>
      <c r="C65">
        <f t="shared" si="0"/>
        <v>11</v>
      </c>
    </row>
    <row r="66" spans="1:3">
      <c r="A66" s="143" t="s">
        <v>4514</v>
      </c>
      <c r="B66" s="144" t="s">
        <v>4515</v>
      </c>
      <c r="C66">
        <f t="shared" si="0"/>
        <v>11</v>
      </c>
    </row>
    <row r="67" spans="1:3">
      <c r="A67" s="143" t="s">
        <v>4516</v>
      </c>
      <c r="B67" s="144" t="s">
        <v>4517</v>
      </c>
      <c r="C67">
        <f t="shared" si="0"/>
        <v>11</v>
      </c>
    </row>
    <row r="68" spans="1:3">
      <c r="A68" s="143" t="s">
        <v>4518</v>
      </c>
      <c r="B68" s="144" t="s">
        <v>4519</v>
      </c>
      <c r="C68">
        <f t="shared" si="0"/>
        <v>11</v>
      </c>
    </row>
    <row r="69" spans="1:3">
      <c r="A69" s="143" t="s">
        <v>4520</v>
      </c>
      <c r="B69" s="144" t="s">
        <v>4521</v>
      </c>
      <c r="C69">
        <f t="shared" si="0"/>
        <v>11</v>
      </c>
    </row>
    <row r="70" spans="1:3">
      <c r="A70" s="143" t="s">
        <v>1474</v>
      </c>
      <c r="B70" s="144" t="s">
        <v>1475</v>
      </c>
      <c r="C70">
        <f t="shared" ref="C70:C133" si="1">LEN(A70)</f>
        <v>11</v>
      </c>
    </row>
    <row r="71" spans="1:3">
      <c r="A71" s="143" t="s">
        <v>4522</v>
      </c>
      <c r="B71" s="144" t="s">
        <v>4523</v>
      </c>
      <c r="C71">
        <f t="shared" si="1"/>
        <v>11</v>
      </c>
    </row>
    <row r="72" spans="1:3">
      <c r="A72" s="143" t="s">
        <v>1476</v>
      </c>
      <c r="B72" s="144" t="s">
        <v>1477</v>
      </c>
      <c r="C72">
        <f t="shared" si="1"/>
        <v>11</v>
      </c>
    </row>
    <row r="73" spans="1:3">
      <c r="A73" s="143" t="s">
        <v>1478</v>
      </c>
      <c r="B73" s="144" t="s">
        <v>1479</v>
      </c>
      <c r="C73">
        <f t="shared" si="1"/>
        <v>11</v>
      </c>
    </row>
    <row r="74" spans="1:3">
      <c r="A74" s="143" t="s">
        <v>4524</v>
      </c>
      <c r="B74" s="144" t="s">
        <v>4525</v>
      </c>
      <c r="C74">
        <f t="shared" si="1"/>
        <v>11</v>
      </c>
    </row>
    <row r="75" spans="1:3">
      <c r="A75" s="143" t="s">
        <v>4526</v>
      </c>
      <c r="B75" s="144" t="s">
        <v>4527</v>
      </c>
      <c r="C75">
        <f t="shared" si="1"/>
        <v>11</v>
      </c>
    </row>
    <row r="76" spans="1:3">
      <c r="A76" s="143" t="s">
        <v>4528</v>
      </c>
      <c r="B76" s="144" t="s">
        <v>4529</v>
      </c>
      <c r="C76">
        <f t="shared" si="1"/>
        <v>11</v>
      </c>
    </row>
    <row r="77" spans="1:3">
      <c r="A77" s="143" t="s">
        <v>4530</v>
      </c>
      <c r="B77" s="144" t="s">
        <v>4531</v>
      </c>
      <c r="C77">
        <f t="shared" si="1"/>
        <v>11</v>
      </c>
    </row>
    <row r="78" spans="1:3">
      <c r="A78" s="143" t="s">
        <v>4532</v>
      </c>
      <c r="B78" s="144" t="s">
        <v>4533</v>
      </c>
      <c r="C78">
        <f t="shared" si="1"/>
        <v>11</v>
      </c>
    </row>
    <row r="79" spans="1:3">
      <c r="A79" s="143" t="s">
        <v>4534</v>
      </c>
      <c r="B79" s="144" t="s">
        <v>4535</v>
      </c>
      <c r="C79">
        <f t="shared" si="1"/>
        <v>11</v>
      </c>
    </row>
    <row r="80" spans="1:3">
      <c r="A80" s="143" t="s">
        <v>4536</v>
      </c>
      <c r="B80" s="144" t="s">
        <v>4537</v>
      </c>
      <c r="C80">
        <f t="shared" si="1"/>
        <v>11</v>
      </c>
    </row>
    <row r="81" spans="1:3">
      <c r="A81" s="143" t="s">
        <v>4538</v>
      </c>
      <c r="B81" s="144" t="s">
        <v>4539</v>
      </c>
      <c r="C81">
        <f t="shared" si="1"/>
        <v>11</v>
      </c>
    </row>
    <row r="82" spans="1:3">
      <c r="A82" s="143" t="s">
        <v>4540</v>
      </c>
      <c r="B82" s="144" t="s">
        <v>4539</v>
      </c>
      <c r="C82">
        <f t="shared" si="1"/>
        <v>11</v>
      </c>
    </row>
    <row r="83" spans="1:3">
      <c r="A83" s="143" t="s">
        <v>4541</v>
      </c>
      <c r="B83" s="144" t="s">
        <v>4542</v>
      </c>
      <c r="C83">
        <f t="shared" si="1"/>
        <v>11</v>
      </c>
    </row>
    <row r="84" spans="1:3">
      <c r="A84" s="143" t="s">
        <v>4543</v>
      </c>
      <c r="B84" s="144" t="s">
        <v>4544</v>
      </c>
      <c r="C84">
        <f t="shared" si="1"/>
        <v>11</v>
      </c>
    </row>
    <row r="85" spans="1:3">
      <c r="A85" s="143" t="s">
        <v>4545</v>
      </c>
      <c r="B85" s="144" t="s">
        <v>4546</v>
      </c>
      <c r="C85">
        <f t="shared" si="1"/>
        <v>11</v>
      </c>
    </row>
    <row r="86" spans="1:3">
      <c r="A86" s="143" t="s">
        <v>4547</v>
      </c>
      <c r="B86" s="144" t="s">
        <v>4548</v>
      </c>
      <c r="C86">
        <f t="shared" si="1"/>
        <v>11</v>
      </c>
    </row>
    <row r="87" spans="1:3">
      <c r="A87" s="143" t="s">
        <v>4549</v>
      </c>
      <c r="B87" s="144" t="s">
        <v>4550</v>
      </c>
      <c r="C87">
        <f t="shared" si="1"/>
        <v>11</v>
      </c>
    </row>
    <row r="88" spans="1:3">
      <c r="A88" s="143" t="s">
        <v>4551</v>
      </c>
      <c r="B88" s="144" t="s">
        <v>4552</v>
      </c>
      <c r="C88">
        <f t="shared" si="1"/>
        <v>11</v>
      </c>
    </row>
    <row r="89" spans="1:3">
      <c r="A89" s="143" t="s">
        <v>1480</v>
      </c>
      <c r="B89" s="144" t="s">
        <v>1481</v>
      </c>
      <c r="C89">
        <f t="shared" si="1"/>
        <v>11</v>
      </c>
    </row>
    <row r="90" spans="1:3">
      <c r="A90" s="143" t="s">
        <v>1482</v>
      </c>
      <c r="B90" s="144" t="s">
        <v>1483</v>
      </c>
      <c r="C90">
        <f t="shared" si="1"/>
        <v>11</v>
      </c>
    </row>
    <row r="91" spans="1:3">
      <c r="A91" s="143" t="s">
        <v>4553</v>
      </c>
      <c r="B91" s="144" t="s">
        <v>4554</v>
      </c>
      <c r="C91">
        <f t="shared" si="1"/>
        <v>11</v>
      </c>
    </row>
    <row r="92" spans="1:3">
      <c r="A92" s="143" t="s">
        <v>1484</v>
      </c>
      <c r="B92" s="144" t="s">
        <v>4555</v>
      </c>
      <c r="C92">
        <f t="shared" si="1"/>
        <v>11</v>
      </c>
    </row>
    <row r="93" spans="1:3">
      <c r="A93" s="143" t="s">
        <v>4556</v>
      </c>
      <c r="B93" s="144" t="s">
        <v>4557</v>
      </c>
      <c r="C93">
        <f t="shared" si="1"/>
        <v>11</v>
      </c>
    </row>
    <row r="94" spans="1:3">
      <c r="A94" s="143" t="s">
        <v>1879</v>
      </c>
      <c r="B94" s="144" t="s">
        <v>1880</v>
      </c>
      <c r="C94">
        <f t="shared" si="1"/>
        <v>11</v>
      </c>
    </row>
    <row r="95" spans="1:3">
      <c r="A95" s="143" t="s">
        <v>1881</v>
      </c>
      <c r="B95" s="144" t="s">
        <v>1882</v>
      </c>
      <c r="C95">
        <f t="shared" si="1"/>
        <v>11</v>
      </c>
    </row>
    <row r="96" spans="1:3">
      <c r="A96" s="143" t="s">
        <v>4558</v>
      </c>
      <c r="B96" s="144" t="s">
        <v>4559</v>
      </c>
      <c r="C96">
        <f t="shared" si="1"/>
        <v>11</v>
      </c>
    </row>
    <row r="97" spans="1:3">
      <c r="A97" s="143" t="s">
        <v>4560</v>
      </c>
      <c r="B97" s="144" t="s">
        <v>4561</v>
      </c>
      <c r="C97">
        <f t="shared" si="1"/>
        <v>11</v>
      </c>
    </row>
    <row r="98" spans="1:3">
      <c r="A98" s="143" t="s">
        <v>1883</v>
      </c>
      <c r="B98" s="144" t="s">
        <v>1884</v>
      </c>
      <c r="C98">
        <f t="shared" si="1"/>
        <v>11</v>
      </c>
    </row>
    <row r="99" spans="1:3">
      <c r="A99" s="143" t="s">
        <v>4562</v>
      </c>
      <c r="B99" s="144" t="s">
        <v>4563</v>
      </c>
      <c r="C99">
        <f t="shared" si="1"/>
        <v>11</v>
      </c>
    </row>
    <row r="100" spans="1:3">
      <c r="A100" s="143" t="s">
        <v>4564</v>
      </c>
      <c r="B100" s="144" t="s">
        <v>4565</v>
      </c>
      <c r="C100">
        <f t="shared" si="1"/>
        <v>11</v>
      </c>
    </row>
    <row r="101" spans="1:3">
      <c r="A101" s="143" t="s">
        <v>1885</v>
      </c>
      <c r="B101" s="144" t="s">
        <v>1886</v>
      </c>
      <c r="C101">
        <f t="shared" si="1"/>
        <v>11</v>
      </c>
    </row>
    <row r="102" spans="1:3">
      <c r="A102" s="143" t="s">
        <v>4566</v>
      </c>
      <c r="B102" s="144" t="s">
        <v>925</v>
      </c>
      <c r="C102">
        <f t="shared" si="1"/>
        <v>11</v>
      </c>
    </row>
    <row r="103" spans="1:3">
      <c r="A103" s="143" t="s">
        <v>4567</v>
      </c>
      <c r="B103" s="144" t="s">
        <v>4568</v>
      </c>
      <c r="C103">
        <f t="shared" si="1"/>
        <v>11</v>
      </c>
    </row>
    <row r="104" spans="1:3">
      <c r="A104" s="143" t="s">
        <v>4569</v>
      </c>
      <c r="B104" s="144" t="s">
        <v>4570</v>
      </c>
      <c r="C104">
        <f t="shared" si="1"/>
        <v>11</v>
      </c>
    </row>
    <row r="105" spans="1:3">
      <c r="A105" s="143" t="s">
        <v>4571</v>
      </c>
      <c r="B105" s="144" t="s">
        <v>4572</v>
      </c>
      <c r="C105">
        <f t="shared" si="1"/>
        <v>11</v>
      </c>
    </row>
    <row r="106" spans="1:3">
      <c r="A106" s="143" t="s">
        <v>4573</v>
      </c>
      <c r="B106" s="144" t="s">
        <v>4574</v>
      </c>
      <c r="C106">
        <f t="shared" si="1"/>
        <v>11</v>
      </c>
    </row>
    <row r="107" spans="1:3">
      <c r="A107" s="143" t="s">
        <v>3038</v>
      </c>
      <c r="B107" s="144" t="s">
        <v>3039</v>
      </c>
      <c r="C107">
        <f t="shared" si="1"/>
        <v>11</v>
      </c>
    </row>
    <row r="108" spans="1:3">
      <c r="A108" s="143" t="s">
        <v>3040</v>
      </c>
      <c r="B108" s="144" t="s">
        <v>3041</v>
      </c>
      <c r="C108">
        <f t="shared" si="1"/>
        <v>11</v>
      </c>
    </row>
    <row r="109" spans="1:3">
      <c r="A109" s="143" t="s">
        <v>3042</v>
      </c>
      <c r="B109" s="144" t="s">
        <v>3043</v>
      </c>
      <c r="C109">
        <f t="shared" si="1"/>
        <v>11</v>
      </c>
    </row>
    <row r="110" spans="1:3">
      <c r="A110" s="143" t="s">
        <v>4575</v>
      </c>
      <c r="B110" s="144" t="s">
        <v>1469</v>
      </c>
      <c r="C110">
        <f t="shared" si="1"/>
        <v>11</v>
      </c>
    </row>
    <row r="111" spans="1:3">
      <c r="A111" s="143" t="s">
        <v>3044</v>
      </c>
      <c r="B111" s="144" t="s">
        <v>993</v>
      </c>
      <c r="C111">
        <f t="shared" si="1"/>
        <v>11</v>
      </c>
    </row>
    <row r="112" spans="1:3">
      <c r="A112" s="143" t="s">
        <v>3045</v>
      </c>
      <c r="B112" s="144" t="s">
        <v>3046</v>
      </c>
      <c r="C112">
        <f t="shared" si="1"/>
        <v>11</v>
      </c>
    </row>
    <row r="113" spans="1:3">
      <c r="A113" s="143" t="s">
        <v>3047</v>
      </c>
      <c r="B113" s="144" t="s">
        <v>3048</v>
      </c>
      <c r="C113">
        <f t="shared" si="1"/>
        <v>11</v>
      </c>
    </row>
    <row r="114" spans="1:3">
      <c r="A114" s="143" t="s">
        <v>3049</v>
      </c>
      <c r="B114" s="144" t="s">
        <v>3050</v>
      </c>
      <c r="C114">
        <f t="shared" si="1"/>
        <v>11</v>
      </c>
    </row>
    <row r="115" spans="1:3">
      <c r="A115" s="143" t="s">
        <v>3051</v>
      </c>
      <c r="B115" s="144" t="s">
        <v>3052</v>
      </c>
      <c r="C115">
        <f t="shared" si="1"/>
        <v>11</v>
      </c>
    </row>
    <row r="116" spans="1:3">
      <c r="A116" s="143" t="s">
        <v>4576</v>
      </c>
      <c r="B116" s="144" t="s">
        <v>4577</v>
      </c>
      <c r="C116">
        <f t="shared" si="1"/>
        <v>11</v>
      </c>
    </row>
    <row r="117" spans="1:3">
      <c r="A117" s="143" t="s">
        <v>3053</v>
      </c>
      <c r="B117" s="144" t="s">
        <v>3054</v>
      </c>
      <c r="C117">
        <f t="shared" si="1"/>
        <v>11</v>
      </c>
    </row>
    <row r="118" spans="1:3">
      <c r="A118" s="143" t="s">
        <v>3055</v>
      </c>
      <c r="B118" s="144" t="s">
        <v>1041</v>
      </c>
      <c r="C118">
        <f t="shared" si="1"/>
        <v>11</v>
      </c>
    </row>
    <row r="119" spans="1:3">
      <c r="A119" s="143" t="s">
        <v>3056</v>
      </c>
      <c r="B119" s="144" t="s">
        <v>3057</v>
      </c>
      <c r="C119">
        <f t="shared" si="1"/>
        <v>11</v>
      </c>
    </row>
    <row r="120" spans="1:3">
      <c r="A120" s="143" t="s">
        <v>4578</v>
      </c>
      <c r="B120" s="144" t="s">
        <v>4577</v>
      </c>
      <c r="C120">
        <f t="shared" si="1"/>
        <v>11</v>
      </c>
    </row>
    <row r="121" spans="1:3">
      <c r="A121" s="143" t="s">
        <v>4579</v>
      </c>
      <c r="B121" s="144" t="s">
        <v>4580</v>
      </c>
      <c r="C121">
        <f t="shared" si="1"/>
        <v>11</v>
      </c>
    </row>
    <row r="122" spans="1:3">
      <c r="A122" s="143" t="s">
        <v>4581</v>
      </c>
      <c r="B122" s="144" t="s">
        <v>4582</v>
      </c>
      <c r="C122">
        <f t="shared" si="1"/>
        <v>11</v>
      </c>
    </row>
    <row r="123" spans="1:3">
      <c r="A123" s="143" t="s">
        <v>4583</v>
      </c>
      <c r="B123" s="144" t="s">
        <v>4584</v>
      </c>
      <c r="C123">
        <f t="shared" si="1"/>
        <v>11</v>
      </c>
    </row>
    <row r="124" spans="1:3">
      <c r="A124" s="143" t="s">
        <v>4585</v>
      </c>
      <c r="B124" s="144" t="s">
        <v>4586</v>
      </c>
      <c r="C124">
        <f t="shared" si="1"/>
        <v>11</v>
      </c>
    </row>
    <row r="125" spans="1:3">
      <c r="A125" s="143" t="s">
        <v>4587</v>
      </c>
      <c r="B125" s="144" t="s">
        <v>4588</v>
      </c>
      <c r="C125">
        <f t="shared" si="1"/>
        <v>11</v>
      </c>
    </row>
    <row r="126" spans="1:3">
      <c r="A126" s="143" t="s">
        <v>4589</v>
      </c>
      <c r="B126" s="144" t="s">
        <v>4590</v>
      </c>
      <c r="C126">
        <f t="shared" si="1"/>
        <v>11</v>
      </c>
    </row>
    <row r="127" spans="1:3">
      <c r="A127" s="143" t="s">
        <v>4591</v>
      </c>
      <c r="B127" s="144" t="s">
        <v>4592</v>
      </c>
      <c r="C127">
        <f t="shared" si="1"/>
        <v>11</v>
      </c>
    </row>
    <row r="128" spans="1:3">
      <c r="A128" s="143" t="s">
        <v>4593</v>
      </c>
      <c r="B128" s="144" t="s">
        <v>4594</v>
      </c>
      <c r="C128">
        <f t="shared" si="1"/>
        <v>11</v>
      </c>
    </row>
    <row r="129" spans="1:3">
      <c r="A129" s="143" t="s">
        <v>4595</v>
      </c>
      <c r="B129" s="144" t="s">
        <v>4596</v>
      </c>
      <c r="C129">
        <f t="shared" si="1"/>
        <v>11</v>
      </c>
    </row>
    <row r="130" spans="1:3">
      <c r="A130" s="143" t="s">
        <v>4597</v>
      </c>
      <c r="B130" s="144" t="s">
        <v>4598</v>
      </c>
      <c r="C130">
        <f t="shared" si="1"/>
        <v>11</v>
      </c>
    </row>
    <row r="131" spans="1:3">
      <c r="A131" s="143" t="s">
        <v>4599</v>
      </c>
      <c r="B131" s="144" t="s">
        <v>4600</v>
      </c>
      <c r="C131">
        <f t="shared" si="1"/>
        <v>11</v>
      </c>
    </row>
    <row r="132" spans="1:3">
      <c r="A132" s="143" t="s">
        <v>4601</v>
      </c>
      <c r="B132" s="144" t="s">
        <v>4602</v>
      </c>
      <c r="C132">
        <f t="shared" si="1"/>
        <v>11</v>
      </c>
    </row>
    <row r="133" spans="1:3">
      <c r="A133" s="143" t="s">
        <v>4603</v>
      </c>
      <c r="B133" s="144" t="s">
        <v>4604</v>
      </c>
      <c r="C133">
        <f t="shared" si="1"/>
        <v>11</v>
      </c>
    </row>
    <row r="134" spans="1:3">
      <c r="A134" s="143" t="s">
        <v>4605</v>
      </c>
      <c r="B134" s="144" t="s">
        <v>4606</v>
      </c>
      <c r="C134">
        <f t="shared" ref="C134:C197" si="2">LEN(A134)</f>
        <v>11</v>
      </c>
    </row>
    <row r="135" spans="1:3">
      <c r="A135" s="143" t="s">
        <v>4607</v>
      </c>
      <c r="B135" s="144" t="s">
        <v>4608</v>
      </c>
      <c r="C135">
        <f t="shared" si="2"/>
        <v>11</v>
      </c>
    </row>
    <row r="136" spans="1:3">
      <c r="A136" s="143" t="s">
        <v>4609</v>
      </c>
      <c r="B136" s="144" t="s">
        <v>4610</v>
      </c>
      <c r="C136">
        <f t="shared" si="2"/>
        <v>11</v>
      </c>
    </row>
    <row r="137" spans="1:3">
      <c r="A137" s="143" t="s">
        <v>4611</v>
      </c>
      <c r="B137" s="144" t="s">
        <v>4612</v>
      </c>
      <c r="C137">
        <f t="shared" si="2"/>
        <v>11</v>
      </c>
    </row>
    <row r="138" spans="1:3">
      <c r="A138" s="143" t="s">
        <v>4613</v>
      </c>
      <c r="B138" s="144" t="s">
        <v>4614</v>
      </c>
      <c r="C138">
        <f t="shared" si="2"/>
        <v>11</v>
      </c>
    </row>
    <row r="139" spans="1:3">
      <c r="A139" s="141" t="s">
        <v>115</v>
      </c>
      <c r="B139" s="142" t="s">
        <v>1208</v>
      </c>
      <c r="C139">
        <f t="shared" si="2"/>
        <v>7</v>
      </c>
    </row>
    <row r="140" spans="1:3">
      <c r="A140" s="143" t="s">
        <v>685</v>
      </c>
      <c r="B140" s="144" t="s">
        <v>686</v>
      </c>
      <c r="C140">
        <f t="shared" si="2"/>
        <v>11</v>
      </c>
    </row>
    <row r="141" spans="1:3">
      <c r="A141" s="143" t="s">
        <v>4615</v>
      </c>
      <c r="B141" s="144" t="s">
        <v>4616</v>
      </c>
      <c r="C141">
        <f t="shared" si="2"/>
        <v>11</v>
      </c>
    </row>
    <row r="142" spans="1:3">
      <c r="A142" s="143" t="s">
        <v>4617</v>
      </c>
      <c r="B142" s="144" t="s">
        <v>4618</v>
      </c>
      <c r="C142">
        <f t="shared" si="2"/>
        <v>11</v>
      </c>
    </row>
    <row r="143" spans="1:3">
      <c r="A143" s="143" t="s">
        <v>4619</v>
      </c>
      <c r="B143" s="144" t="s">
        <v>4620</v>
      </c>
      <c r="C143">
        <f t="shared" si="2"/>
        <v>11</v>
      </c>
    </row>
    <row r="144" spans="1:3">
      <c r="A144" s="143" t="s">
        <v>4621</v>
      </c>
      <c r="B144" s="144" t="s">
        <v>4622</v>
      </c>
      <c r="C144">
        <f t="shared" si="2"/>
        <v>11</v>
      </c>
    </row>
    <row r="145" spans="1:3">
      <c r="A145" s="143" t="s">
        <v>4623</v>
      </c>
      <c r="B145" s="144" t="s">
        <v>4624</v>
      </c>
      <c r="C145">
        <f t="shared" si="2"/>
        <v>11</v>
      </c>
    </row>
    <row r="146" spans="1:3">
      <c r="A146" s="143" t="s">
        <v>4625</v>
      </c>
      <c r="B146" s="144" t="s">
        <v>4626</v>
      </c>
      <c r="C146">
        <f t="shared" si="2"/>
        <v>11</v>
      </c>
    </row>
    <row r="147" spans="1:3">
      <c r="A147" s="143" t="s">
        <v>4627</v>
      </c>
      <c r="B147" s="144" t="s">
        <v>4628</v>
      </c>
      <c r="C147">
        <f t="shared" si="2"/>
        <v>11</v>
      </c>
    </row>
    <row r="148" spans="1:3">
      <c r="A148" s="143" t="s">
        <v>4629</v>
      </c>
      <c r="B148" s="144" t="s">
        <v>4630</v>
      </c>
      <c r="C148">
        <f t="shared" si="2"/>
        <v>11</v>
      </c>
    </row>
    <row r="149" spans="1:3">
      <c r="A149" s="143" t="s">
        <v>4631</v>
      </c>
      <c r="B149" s="144" t="s">
        <v>4632</v>
      </c>
      <c r="C149">
        <f t="shared" si="2"/>
        <v>11</v>
      </c>
    </row>
    <row r="150" spans="1:3">
      <c r="A150" s="143" t="s">
        <v>4633</v>
      </c>
      <c r="B150" s="144" t="s">
        <v>4634</v>
      </c>
      <c r="C150">
        <f t="shared" si="2"/>
        <v>11</v>
      </c>
    </row>
    <row r="151" spans="1:3">
      <c r="A151" s="143" t="s">
        <v>4635</v>
      </c>
      <c r="B151" s="144" t="s">
        <v>4636</v>
      </c>
      <c r="C151">
        <f t="shared" si="2"/>
        <v>11</v>
      </c>
    </row>
    <row r="152" spans="1:3">
      <c r="A152" s="143" t="s">
        <v>4637</v>
      </c>
      <c r="B152" s="144" t="s">
        <v>4638</v>
      </c>
      <c r="C152">
        <f t="shared" si="2"/>
        <v>11</v>
      </c>
    </row>
    <row r="153" spans="1:3">
      <c r="A153" s="143" t="s">
        <v>4639</v>
      </c>
      <c r="B153" s="144" t="s">
        <v>4640</v>
      </c>
      <c r="C153">
        <f t="shared" si="2"/>
        <v>11</v>
      </c>
    </row>
    <row r="154" spans="1:3">
      <c r="A154" s="143" t="s">
        <v>4641</v>
      </c>
      <c r="B154" s="144" t="s">
        <v>4642</v>
      </c>
      <c r="C154">
        <f t="shared" si="2"/>
        <v>11</v>
      </c>
    </row>
    <row r="155" spans="1:3">
      <c r="A155" s="143" t="s">
        <v>4643</v>
      </c>
      <c r="B155" s="144" t="s">
        <v>4644</v>
      </c>
      <c r="C155">
        <f t="shared" si="2"/>
        <v>11</v>
      </c>
    </row>
    <row r="156" spans="1:3">
      <c r="A156" s="143" t="s">
        <v>4645</v>
      </c>
      <c r="B156" s="144" t="s">
        <v>4646</v>
      </c>
      <c r="C156">
        <f t="shared" si="2"/>
        <v>11</v>
      </c>
    </row>
    <row r="157" spans="1:3">
      <c r="A157" s="143" t="s">
        <v>4647</v>
      </c>
      <c r="B157" s="144" t="s">
        <v>4648</v>
      </c>
      <c r="C157">
        <f t="shared" si="2"/>
        <v>11</v>
      </c>
    </row>
    <row r="158" spans="1:3">
      <c r="A158" s="143" t="s">
        <v>4649</v>
      </c>
      <c r="B158" s="144" t="s">
        <v>4650</v>
      </c>
      <c r="C158">
        <f t="shared" si="2"/>
        <v>11</v>
      </c>
    </row>
    <row r="159" spans="1:3">
      <c r="A159" s="143" t="s">
        <v>4651</v>
      </c>
      <c r="B159" s="144" t="s">
        <v>4652</v>
      </c>
      <c r="C159">
        <f t="shared" si="2"/>
        <v>11</v>
      </c>
    </row>
    <row r="160" spans="1:3">
      <c r="A160" s="143" t="s">
        <v>4653</v>
      </c>
      <c r="B160" s="144" t="s">
        <v>4654</v>
      </c>
      <c r="C160">
        <f t="shared" si="2"/>
        <v>11</v>
      </c>
    </row>
    <row r="161" spans="1:3">
      <c r="A161" s="143" t="s">
        <v>4655</v>
      </c>
      <c r="B161" s="144" t="s">
        <v>4656</v>
      </c>
      <c r="C161">
        <f t="shared" si="2"/>
        <v>11</v>
      </c>
    </row>
    <row r="162" spans="1:3">
      <c r="A162" s="143" t="s">
        <v>4657</v>
      </c>
      <c r="B162" s="144" t="s">
        <v>4658</v>
      </c>
      <c r="C162">
        <f t="shared" si="2"/>
        <v>11</v>
      </c>
    </row>
    <row r="163" spans="1:3">
      <c r="A163" s="143" t="s">
        <v>4659</v>
      </c>
      <c r="B163" s="144" t="s">
        <v>4660</v>
      </c>
      <c r="C163">
        <f t="shared" si="2"/>
        <v>11</v>
      </c>
    </row>
    <row r="164" spans="1:3">
      <c r="A164" s="143" t="s">
        <v>995</v>
      </c>
      <c r="B164" s="144" t="s">
        <v>996</v>
      </c>
      <c r="C164">
        <f t="shared" si="2"/>
        <v>11</v>
      </c>
    </row>
    <row r="165" spans="1:3">
      <c r="A165" s="143" t="s">
        <v>4661</v>
      </c>
      <c r="B165" s="144" t="s">
        <v>4662</v>
      </c>
      <c r="C165">
        <f t="shared" si="2"/>
        <v>11</v>
      </c>
    </row>
    <row r="166" spans="1:3">
      <c r="A166" s="143" t="s">
        <v>4663</v>
      </c>
      <c r="B166" s="144" t="s">
        <v>4664</v>
      </c>
      <c r="C166">
        <f t="shared" si="2"/>
        <v>11</v>
      </c>
    </row>
    <row r="167" spans="1:3">
      <c r="A167" s="143" t="s">
        <v>4665</v>
      </c>
      <c r="B167" s="144" t="s">
        <v>4666</v>
      </c>
      <c r="C167">
        <f t="shared" si="2"/>
        <v>11</v>
      </c>
    </row>
    <row r="168" spans="1:3">
      <c r="A168" s="143" t="s">
        <v>4667</v>
      </c>
      <c r="B168" s="144" t="s">
        <v>4668</v>
      </c>
      <c r="C168">
        <f t="shared" si="2"/>
        <v>11</v>
      </c>
    </row>
    <row r="169" spans="1:3">
      <c r="A169" s="143" t="s">
        <v>4669</v>
      </c>
      <c r="B169" s="144" t="s">
        <v>4670</v>
      </c>
      <c r="C169">
        <f t="shared" si="2"/>
        <v>11</v>
      </c>
    </row>
    <row r="170" spans="1:3">
      <c r="A170" s="143" t="s">
        <v>4671</v>
      </c>
      <c r="B170" s="144" t="s">
        <v>4672</v>
      </c>
      <c r="C170">
        <f t="shared" si="2"/>
        <v>11</v>
      </c>
    </row>
    <row r="171" spans="1:3">
      <c r="A171" s="143" t="s">
        <v>4673</v>
      </c>
      <c r="B171" s="144" t="s">
        <v>4674</v>
      </c>
      <c r="C171">
        <f t="shared" si="2"/>
        <v>11</v>
      </c>
    </row>
    <row r="172" spans="1:3">
      <c r="A172" s="143" t="s">
        <v>4675</v>
      </c>
      <c r="B172" s="144" t="s">
        <v>4676</v>
      </c>
      <c r="C172">
        <f t="shared" si="2"/>
        <v>11</v>
      </c>
    </row>
    <row r="173" spans="1:3">
      <c r="A173" s="143" t="s">
        <v>4677</v>
      </c>
      <c r="B173" s="144" t="s">
        <v>4678</v>
      </c>
      <c r="C173">
        <f t="shared" si="2"/>
        <v>11</v>
      </c>
    </row>
    <row r="174" spans="1:3">
      <c r="A174" s="143" t="s">
        <v>4679</v>
      </c>
      <c r="B174" s="144" t="s">
        <v>4680</v>
      </c>
      <c r="C174">
        <f t="shared" si="2"/>
        <v>11</v>
      </c>
    </row>
    <row r="175" spans="1:3">
      <c r="A175" s="143" t="s">
        <v>4681</v>
      </c>
      <c r="B175" s="144" t="s">
        <v>4682</v>
      </c>
      <c r="C175">
        <f t="shared" si="2"/>
        <v>11</v>
      </c>
    </row>
    <row r="176" spans="1:3">
      <c r="A176" s="143" t="s">
        <v>4683</v>
      </c>
      <c r="B176" s="144" t="s">
        <v>4684</v>
      </c>
      <c r="C176">
        <f t="shared" si="2"/>
        <v>11</v>
      </c>
    </row>
    <row r="177" spans="1:3">
      <c r="A177" s="143" t="s">
        <v>4685</v>
      </c>
      <c r="B177" s="144" t="s">
        <v>4686</v>
      </c>
      <c r="C177">
        <f t="shared" si="2"/>
        <v>11</v>
      </c>
    </row>
    <row r="178" spans="1:3">
      <c r="A178" s="143" t="s">
        <v>4687</v>
      </c>
      <c r="B178" s="144" t="s">
        <v>4688</v>
      </c>
      <c r="C178">
        <f t="shared" si="2"/>
        <v>11</v>
      </c>
    </row>
    <row r="179" spans="1:3">
      <c r="A179" s="143" t="s">
        <v>997</v>
      </c>
      <c r="B179" s="144" t="s">
        <v>998</v>
      </c>
      <c r="C179">
        <f t="shared" si="2"/>
        <v>11</v>
      </c>
    </row>
    <row r="180" spans="1:3">
      <c r="A180" s="143" t="s">
        <v>999</v>
      </c>
      <c r="B180" s="144" t="s">
        <v>1000</v>
      </c>
      <c r="C180">
        <f t="shared" si="2"/>
        <v>11</v>
      </c>
    </row>
    <row r="181" spans="1:3">
      <c r="A181" s="143" t="s">
        <v>4689</v>
      </c>
      <c r="B181" s="144" t="s">
        <v>4690</v>
      </c>
      <c r="C181">
        <f t="shared" si="2"/>
        <v>11</v>
      </c>
    </row>
    <row r="182" spans="1:3">
      <c r="A182" s="143" t="s">
        <v>4691</v>
      </c>
      <c r="B182" s="144" t="s">
        <v>4692</v>
      </c>
      <c r="C182">
        <f t="shared" si="2"/>
        <v>11</v>
      </c>
    </row>
    <row r="183" spans="1:3">
      <c r="A183" s="143" t="s">
        <v>1001</v>
      </c>
      <c r="B183" s="144" t="s">
        <v>1002</v>
      </c>
      <c r="C183">
        <f t="shared" si="2"/>
        <v>11</v>
      </c>
    </row>
    <row r="184" spans="1:3">
      <c r="A184" s="143" t="s">
        <v>4693</v>
      </c>
      <c r="B184" s="144" t="s">
        <v>4694</v>
      </c>
      <c r="C184">
        <f t="shared" si="2"/>
        <v>11</v>
      </c>
    </row>
    <row r="185" spans="1:3">
      <c r="A185" s="143" t="s">
        <v>1003</v>
      </c>
      <c r="B185" s="144" t="s">
        <v>1004</v>
      </c>
      <c r="C185">
        <f t="shared" si="2"/>
        <v>11</v>
      </c>
    </row>
    <row r="186" spans="1:3">
      <c r="A186" s="143" t="s">
        <v>4695</v>
      </c>
      <c r="B186" s="144" t="s">
        <v>4696</v>
      </c>
      <c r="C186">
        <f t="shared" si="2"/>
        <v>11</v>
      </c>
    </row>
    <row r="187" spans="1:3">
      <c r="A187" s="143" t="s">
        <v>4697</v>
      </c>
      <c r="B187" s="144" t="s">
        <v>4698</v>
      </c>
      <c r="C187">
        <f t="shared" si="2"/>
        <v>11</v>
      </c>
    </row>
    <row r="188" spans="1:3">
      <c r="A188" s="143" t="s">
        <v>1005</v>
      </c>
      <c r="B188" s="144" t="s">
        <v>1006</v>
      </c>
      <c r="C188">
        <f t="shared" si="2"/>
        <v>11</v>
      </c>
    </row>
    <row r="189" spans="1:3">
      <c r="A189" s="143" t="s">
        <v>4699</v>
      </c>
      <c r="B189" s="144" t="s">
        <v>4700</v>
      </c>
      <c r="C189">
        <f t="shared" si="2"/>
        <v>11</v>
      </c>
    </row>
    <row r="190" spans="1:3">
      <c r="A190" s="143" t="s">
        <v>1007</v>
      </c>
      <c r="B190" s="144" t="s">
        <v>1008</v>
      </c>
      <c r="C190">
        <f t="shared" si="2"/>
        <v>11</v>
      </c>
    </row>
    <row r="191" spans="1:3">
      <c r="A191" s="143" t="s">
        <v>1009</v>
      </c>
      <c r="B191" s="144" t="s">
        <v>1010</v>
      </c>
      <c r="C191">
        <f t="shared" si="2"/>
        <v>11</v>
      </c>
    </row>
    <row r="192" spans="1:3">
      <c r="A192" s="143" t="s">
        <v>4701</v>
      </c>
      <c r="B192" s="144" t="s">
        <v>4702</v>
      </c>
      <c r="C192">
        <f t="shared" si="2"/>
        <v>11</v>
      </c>
    </row>
    <row r="193" spans="1:3">
      <c r="A193" s="143" t="s">
        <v>4703</v>
      </c>
      <c r="B193" s="144" t="s">
        <v>4704</v>
      </c>
      <c r="C193">
        <f t="shared" si="2"/>
        <v>11</v>
      </c>
    </row>
    <row r="194" spans="1:3">
      <c r="A194" s="143" t="s">
        <v>4705</v>
      </c>
      <c r="B194" s="144" t="s">
        <v>4706</v>
      </c>
      <c r="C194">
        <f t="shared" si="2"/>
        <v>11</v>
      </c>
    </row>
    <row r="195" spans="1:3">
      <c r="A195" s="143" t="s">
        <v>4707</v>
      </c>
      <c r="B195" s="144" t="s">
        <v>4708</v>
      </c>
      <c r="C195">
        <f t="shared" si="2"/>
        <v>11</v>
      </c>
    </row>
    <row r="196" spans="1:3">
      <c r="A196" s="143" t="s">
        <v>1011</v>
      </c>
      <c r="B196" s="144" t="s">
        <v>1012</v>
      </c>
      <c r="C196">
        <f t="shared" si="2"/>
        <v>11</v>
      </c>
    </row>
    <row r="197" spans="1:3">
      <c r="A197" s="143" t="s">
        <v>1013</v>
      </c>
      <c r="B197" s="144" t="s">
        <v>1014</v>
      </c>
      <c r="C197">
        <f t="shared" si="2"/>
        <v>11</v>
      </c>
    </row>
    <row r="198" spans="1:3">
      <c r="A198" s="143" t="s">
        <v>4709</v>
      </c>
      <c r="B198" s="144" t="s">
        <v>4710</v>
      </c>
      <c r="C198">
        <f t="shared" ref="C198:C261" si="3">LEN(A198)</f>
        <v>11</v>
      </c>
    </row>
    <row r="199" spans="1:3">
      <c r="A199" s="143" t="s">
        <v>4711</v>
      </c>
      <c r="B199" s="144" t="s">
        <v>4712</v>
      </c>
      <c r="C199">
        <f t="shared" si="3"/>
        <v>11</v>
      </c>
    </row>
    <row r="200" spans="1:3">
      <c r="A200" s="143" t="s">
        <v>4713</v>
      </c>
      <c r="B200" s="144" t="s">
        <v>4714</v>
      </c>
      <c r="C200">
        <f t="shared" si="3"/>
        <v>11</v>
      </c>
    </row>
    <row r="201" spans="1:3">
      <c r="A201" s="143" t="s">
        <v>4715</v>
      </c>
      <c r="B201" s="144" t="s">
        <v>4716</v>
      </c>
      <c r="C201">
        <f t="shared" si="3"/>
        <v>11</v>
      </c>
    </row>
    <row r="202" spans="1:3">
      <c r="A202" s="143" t="s">
        <v>4717</v>
      </c>
      <c r="B202" s="144" t="s">
        <v>4718</v>
      </c>
      <c r="C202">
        <f t="shared" si="3"/>
        <v>11</v>
      </c>
    </row>
    <row r="203" spans="1:3">
      <c r="A203" s="143" t="s">
        <v>4719</v>
      </c>
      <c r="B203" s="144" t="s">
        <v>4720</v>
      </c>
      <c r="C203">
        <f t="shared" si="3"/>
        <v>11</v>
      </c>
    </row>
    <row r="204" spans="1:3">
      <c r="A204" s="143" t="s">
        <v>1015</v>
      </c>
      <c r="B204" s="144" t="s">
        <v>1016</v>
      </c>
      <c r="C204">
        <f t="shared" si="3"/>
        <v>11</v>
      </c>
    </row>
    <row r="205" spans="1:3">
      <c r="A205" s="143" t="s">
        <v>4721</v>
      </c>
      <c r="B205" s="144" t="s">
        <v>4722</v>
      </c>
      <c r="C205">
        <f t="shared" si="3"/>
        <v>11</v>
      </c>
    </row>
    <row r="206" spans="1:3">
      <c r="A206" s="143" t="s">
        <v>1485</v>
      </c>
      <c r="B206" s="144" t="s">
        <v>1486</v>
      </c>
      <c r="C206">
        <f t="shared" si="3"/>
        <v>11</v>
      </c>
    </row>
    <row r="207" spans="1:3">
      <c r="A207" s="143" t="s">
        <v>1487</v>
      </c>
      <c r="B207" s="144" t="s">
        <v>1488</v>
      </c>
      <c r="C207">
        <f t="shared" si="3"/>
        <v>11</v>
      </c>
    </row>
    <row r="208" spans="1:3">
      <c r="A208" s="143" t="s">
        <v>4723</v>
      </c>
      <c r="B208" s="144" t="s">
        <v>4724</v>
      </c>
      <c r="C208">
        <f t="shared" si="3"/>
        <v>11</v>
      </c>
    </row>
    <row r="209" spans="1:3">
      <c r="A209" s="143" t="s">
        <v>4725</v>
      </c>
      <c r="B209" s="144" t="s">
        <v>4726</v>
      </c>
      <c r="C209">
        <f t="shared" si="3"/>
        <v>11</v>
      </c>
    </row>
    <row r="210" spans="1:3">
      <c r="A210" s="143" t="s">
        <v>4727</v>
      </c>
      <c r="B210" s="144" t="s">
        <v>4728</v>
      </c>
      <c r="C210">
        <f t="shared" si="3"/>
        <v>11</v>
      </c>
    </row>
    <row r="211" spans="1:3">
      <c r="A211" s="143" t="s">
        <v>1489</v>
      </c>
      <c r="B211" s="144" t="s">
        <v>1490</v>
      </c>
      <c r="C211">
        <f t="shared" si="3"/>
        <v>11</v>
      </c>
    </row>
    <row r="212" spans="1:3">
      <c r="A212" s="143" t="s">
        <v>1491</v>
      </c>
      <c r="B212" s="144" t="s">
        <v>1492</v>
      </c>
      <c r="C212">
        <f t="shared" si="3"/>
        <v>11</v>
      </c>
    </row>
    <row r="213" spans="1:3">
      <c r="A213" s="143" t="s">
        <v>1493</v>
      </c>
      <c r="B213" s="144" t="s">
        <v>1494</v>
      </c>
      <c r="C213">
        <f t="shared" si="3"/>
        <v>11</v>
      </c>
    </row>
    <row r="214" spans="1:3">
      <c r="A214" s="143" t="s">
        <v>1495</v>
      </c>
      <c r="B214" s="144" t="s">
        <v>1496</v>
      </c>
      <c r="C214">
        <f t="shared" si="3"/>
        <v>11</v>
      </c>
    </row>
    <row r="215" spans="1:3">
      <c r="A215" s="143" t="s">
        <v>4729</v>
      </c>
      <c r="B215" s="144" t="s">
        <v>4730</v>
      </c>
      <c r="C215">
        <f t="shared" si="3"/>
        <v>11</v>
      </c>
    </row>
    <row r="216" spans="1:3">
      <c r="A216" s="143" t="s">
        <v>4731</v>
      </c>
      <c r="B216" s="144" t="s">
        <v>4521</v>
      </c>
      <c r="C216">
        <f t="shared" si="3"/>
        <v>11</v>
      </c>
    </row>
    <row r="217" spans="1:3">
      <c r="A217" s="143" t="s">
        <v>1497</v>
      </c>
      <c r="B217" s="144" t="s">
        <v>1498</v>
      </c>
      <c r="C217">
        <f t="shared" si="3"/>
        <v>11</v>
      </c>
    </row>
    <row r="218" spans="1:3">
      <c r="A218" s="143" t="s">
        <v>1499</v>
      </c>
      <c r="B218" s="144" t="s">
        <v>1500</v>
      </c>
      <c r="C218">
        <f t="shared" si="3"/>
        <v>11</v>
      </c>
    </row>
    <row r="219" spans="1:3">
      <c r="A219" s="143" t="s">
        <v>1501</v>
      </c>
      <c r="B219" s="144" t="s">
        <v>1502</v>
      </c>
      <c r="C219">
        <f t="shared" si="3"/>
        <v>11</v>
      </c>
    </row>
    <row r="220" spans="1:3">
      <c r="A220" s="143" t="s">
        <v>4732</v>
      </c>
      <c r="B220" s="144" t="s">
        <v>4733</v>
      </c>
      <c r="C220">
        <f t="shared" si="3"/>
        <v>11</v>
      </c>
    </row>
    <row r="221" spans="1:3">
      <c r="A221" s="143" t="s">
        <v>4734</v>
      </c>
      <c r="B221" s="144" t="s">
        <v>4735</v>
      </c>
      <c r="C221">
        <f t="shared" si="3"/>
        <v>11</v>
      </c>
    </row>
    <row r="222" spans="1:3">
      <c r="A222" s="143" t="s">
        <v>4736</v>
      </c>
      <c r="B222" s="144" t="s">
        <v>4737</v>
      </c>
      <c r="C222">
        <f t="shared" si="3"/>
        <v>11</v>
      </c>
    </row>
    <row r="223" spans="1:3">
      <c r="A223" s="143" t="s">
        <v>1503</v>
      </c>
      <c r="B223" s="144" t="s">
        <v>1504</v>
      </c>
      <c r="C223">
        <f t="shared" si="3"/>
        <v>11</v>
      </c>
    </row>
    <row r="224" spans="1:3">
      <c r="A224" s="143" t="s">
        <v>1505</v>
      </c>
      <c r="B224" s="144" t="s">
        <v>1506</v>
      </c>
      <c r="C224">
        <f t="shared" si="3"/>
        <v>11</v>
      </c>
    </row>
    <row r="225" spans="1:3">
      <c r="A225" s="143" t="s">
        <v>1507</v>
      </c>
      <c r="B225" s="144" t="s">
        <v>1508</v>
      </c>
      <c r="C225">
        <f t="shared" si="3"/>
        <v>11</v>
      </c>
    </row>
    <row r="226" spans="1:3">
      <c r="A226" s="143" t="s">
        <v>1509</v>
      </c>
      <c r="B226" s="144" t="s">
        <v>1510</v>
      </c>
      <c r="C226">
        <f t="shared" si="3"/>
        <v>11</v>
      </c>
    </row>
    <row r="227" spans="1:3">
      <c r="A227" s="143" t="s">
        <v>4738</v>
      </c>
      <c r="B227" s="144" t="s">
        <v>4739</v>
      </c>
      <c r="C227">
        <f t="shared" si="3"/>
        <v>11</v>
      </c>
    </row>
    <row r="228" spans="1:3">
      <c r="A228" s="143" t="s">
        <v>4740</v>
      </c>
      <c r="B228" s="144" t="s">
        <v>4741</v>
      </c>
      <c r="C228">
        <f t="shared" si="3"/>
        <v>11</v>
      </c>
    </row>
    <row r="229" spans="1:3">
      <c r="A229" s="143" t="s">
        <v>1511</v>
      </c>
      <c r="B229" s="144" t="s">
        <v>1512</v>
      </c>
      <c r="C229">
        <f t="shared" si="3"/>
        <v>11</v>
      </c>
    </row>
    <row r="230" spans="1:3">
      <c r="A230" s="143" t="s">
        <v>1513</v>
      </c>
      <c r="B230" s="144" t="s">
        <v>1514</v>
      </c>
      <c r="C230">
        <f t="shared" si="3"/>
        <v>11</v>
      </c>
    </row>
    <row r="231" spans="1:3">
      <c r="A231" s="143" t="s">
        <v>1515</v>
      </c>
      <c r="B231" s="144" t="s">
        <v>1516</v>
      </c>
      <c r="C231">
        <f t="shared" si="3"/>
        <v>11</v>
      </c>
    </row>
    <row r="232" spans="1:3">
      <c r="A232" s="143" t="s">
        <v>4742</v>
      </c>
      <c r="B232" s="144" t="s">
        <v>4743</v>
      </c>
      <c r="C232">
        <f t="shared" si="3"/>
        <v>11</v>
      </c>
    </row>
    <row r="233" spans="1:3">
      <c r="A233" s="143" t="s">
        <v>1517</v>
      </c>
      <c r="B233" s="144" t="s">
        <v>1518</v>
      </c>
      <c r="C233">
        <f t="shared" si="3"/>
        <v>11</v>
      </c>
    </row>
    <row r="234" spans="1:3">
      <c r="A234" s="143" t="s">
        <v>1519</v>
      </c>
      <c r="B234" s="144" t="s">
        <v>1520</v>
      </c>
      <c r="C234">
        <f t="shared" si="3"/>
        <v>11</v>
      </c>
    </row>
    <row r="235" spans="1:3">
      <c r="A235" s="143" t="s">
        <v>1521</v>
      </c>
      <c r="B235" s="144" t="s">
        <v>1522</v>
      </c>
      <c r="C235">
        <f t="shared" si="3"/>
        <v>11</v>
      </c>
    </row>
    <row r="236" spans="1:3">
      <c r="A236" s="143" t="s">
        <v>1523</v>
      </c>
      <c r="B236" s="144" t="s">
        <v>1524</v>
      </c>
      <c r="C236">
        <f t="shared" si="3"/>
        <v>11</v>
      </c>
    </row>
    <row r="237" spans="1:3">
      <c r="A237" s="143" t="s">
        <v>4744</v>
      </c>
      <c r="B237" s="144" t="s">
        <v>4745</v>
      </c>
      <c r="C237">
        <f t="shared" si="3"/>
        <v>11</v>
      </c>
    </row>
    <row r="238" spans="1:3">
      <c r="A238" s="143" t="s">
        <v>4746</v>
      </c>
      <c r="B238" s="144" t="s">
        <v>4747</v>
      </c>
      <c r="C238">
        <f t="shared" si="3"/>
        <v>11</v>
      </c>
    </row>
    <row r="239" spans="1:3">
      <c r="A239" s="143" t="s">
        <v>1525</v>
      </c>
      <c r="B239" s="144" t="s">
        <v>1526</v>
      </c>
      <c r="C239">
        <f t="shared" si="3"/>
        <v>11</v>
      </c>
    </row>
    <row r="240" spans="1:3">
      <c r="A240" s="143" t="s">
        <v>1527</v>
      </c>
      <c r="B240" s="144" t="s">
        <v>1528</v>
      </c>
      <c r="C240">
        <f t="shared" si="3"/>
        <v>11</v>
      </c>
    </row>
    <row r="241" spans="1:3">
      <c r="A241" s="143" t="s">
        <v>4748</v>
      </c>
      <c r="B241" s="144" t="s">
        <v>4749</v>
      </c>
      <c r="C241">
        <f t="shared" si="3"/>
        <v>11</v>
      </c>
    </row>
    <row r="242" spans="1:3">
      <c r="A242" s="143" t="s">
        <v>4750</v>
      </c>
      <c r="B242" s="144" t="s">
        <v>1496</v>
      </c>
      <c r="C242">
        <f t="shared" si="3"/>
        <v>11</v>
      </c>
    </row>
    <row r="243" spans="1:3">
      <c r="A243" s="143" t="s">
        <v>1529</v>
      </c>
      <c r="B243" s="144" t="s">
        <v>1530</v>
      </c>
      <c r="C243">
        <f t="shared" si="3"/>
        <v>11</v>
      </c>
    </row>
    <row r="244" spans="1:3">
      <c r="A244" s="143" t="s">
        <v>1531</v>
      </c>
      <c r="B244" s="144" t="s">
        <v>1532</v>
      </c>
      <c r="C244">
        <f t="shared" si="3"/>
        <v>11</v>
      </c>
    </row>
    <row r="245" spans="1:3">
      <c r="A245" s="143" t="s">
        <v>4751</v>
      </c>
      <c r="B245" s="144" t="s">
        <v>4752</v>
      </c>
      <c r="C245">
        <f t="shared" si="3"/>
        <v>11</v>
      </c>
    </row>
    <row r="246" spans="1:3">
      <c r="A246" s="143" t="s">
        <v>1533</v>
      </c>
      <c r="B246" s="144" t="s">
        <v>1534</v>
      </c>
      <c r="C246">
        <f t="shared" si="3"/>
        <v>11</v>
      </c>
    </row>
    <row r="247" spans="1:3">
      <c r="A247" s="143" t="s">
        <v>4753</v>
      </c>
      <c r="B247" s="144" t="s">
        <v>4754</v>
      </c>
      <c r="C247">
        <f t="shared" si="3"/>
        <v>11</v>
      </c>
    </row>
    <row r="248" spans="1:3">
      <c r="A248" s="143" t="s">
        <v>4755</v>
      </c>
      <c r="B248" s="144" t="s">
        <v>4756</v>
      </c>
      <c r="C248">
        <f t="shared" si="3"/>
        <v>11</v>
      </c>
    </row>
    <row r="249" spans="1:3">
      <c r="A249" s="143" t="s">
        <v>4757</v>
      </c>
      <c r="B249" s="144" t="s">
        <v>4758</v>
      </c>
      <c r="C249">
        <f t="shared" si="3"/>
        <v>11</v>
      </c>
    </row>
    <row r="250" spans="1:3">
      <c r="A250" s="143" t="s">
        <v>1535</v>
      </c>
      <c r="B250" s="144" t="s">
        <v>1536</v>
      </c>
      <c r="C250">
        <f t="shared" si="3"/>
        <v>11</v>
      </c>
    </row>
    <row r="251" spans="1:3">
      <c r="A251" s="143" t="s">
        <v>4759</v>
      </c>
      <c r="B251" s="144" t="s">
        <v>4760</v>
      </c>
      <c r="C251">
        <f t="shared" si="3"/>
        <v>11</v>
      </c>
    </row>
    <row r="252" spans="1:3">
      <c r="A252" s="143" t="s">
        <v>4761</v>
      </c>
      <c r="B252" s="144" t="s">
        <v>4762</v>
      </c>
      <c r="C252">
        <f t="shared" si="3"/>
        <v>11</v>
      </c>
    </row>
    <row r="253" spans="1:3">
      <c r="A253" s="143" t="s">
        <v>4763</v>
      </c>
      <c r="B253" s="144" t="s">
        <v>4764</v>
      </c>
      <c r="C253">
        <f t="shared" si="3"/>
        <v>11</v>
      </c>
    </row>
    <row r="254" spans="1:3">
      <c r="A254" s="143" t="s">
        <v>1537</v>
      </c>
      <c r="B254" s="144" t="s">
        <v>1538</v>
      </c>
      <c r="C254">
        <f t="shared" si="3"/>
        <v>11</v>
      </c>
    </row>
    <row r="255" spans="1:3">
      <c r="A255" s="143" t="s">
        <v>4765</v>
      </c>
      <c r="B255" s="144" t="s">
        <v>4766</v>
      </c>
      <c r="C255">
        <f t="shared" si="3"/>
        <v>11</v>
      </c>
    </row>
    <row r="256" spans="1:3">
      <c r="A256" s="143" t="s">
        <v>4767</v>
      </c>
      <c r="B256" s="144" t="s">
        <v>4768</v>
      </c>
      <c r="C256">
        <f t="shared" si="3"/>
        <v>11</v>
      </c>
    </row>
    <row r="257" spans="1:3">
      <c r="A257" s="143" t="s">
        <v>4769</v>
      </c>
      <c r="B257" s="144" t="s">
        <v>4770</v>
      </c>
      <c r="C257">
        <f t="shared" si="3"/>
        <v>11</v>
      </c>
    </row>
    <row r="258" spans="1:3">
      <c r="A258" s="143" t="s">
        <v>4771</v>
      </c>
      <c r="B258" s="144" t="s">
        <v>4772</v>
      </c>
      <c r="C258">
        <f t="shared" si="3"/>
        <v>11</v>
      </c>
    </row>
    <row r="259" spans="1:3">
      <c r="A259" s="143" t="s">
        <v>4773</v>
      </c>
      <c r="B259" s="144" t="s">
        <v>4774</v>
      </c>
      <c r="C259">
        <f t="shared" si="3"/>
        <v>11</v>
      </c>
    </row>
    <row r="260" spans="1:3">
      <c r="A260" s="143" t="s">
        <v>1539</v>
      </c>
      <c r="B260" s="144" t="s">
        <v>1540</v>
      </c>
      <c r="C260">
        <f t="shared" si="3"/>
        <v>11</v>
      </c>
    </row>
    <row r="261" spans="1:3">
      <c r="A261" s="143" t="s">
        <v>1541</v>
      </c>
      <c r="B261" s="144" t="s">
        <v>1542</v>
      </c>
      <c r="C261">
        <f t="shared" si="3"/>
        <v>11</v>
      </c>
    </row>
    <row r="262" spans="1:3">
      <c r="A262" s="143" t="s">
        <v>1543</v>
      </c>
      <c r="B262" s="144" t="s">
        <v>1544</v>
      </c>
      <c r="C262">
        <f t="shared" ref="C262:C325" si="4">LEN(A262)</f>
        <v>11</v>
      </c>
    </row>
    <row r="263" spans="1:3">
      <c r="A263" s="143" t="s">
        <v>4775</v>
      </c>
      <c r="B263" s="144" t="s">
        <v>4776</v>
      </c>
      <c r="C263">
        <f t="shared" si="4"/>
        <v>11</v>
      </c>
    </row>
    <row r="264" spans="1:3">
      <c r="A264" s="143" t="s">
        <v>4777</v>
      </c>
      <c r="B264" s="144" t="s">
        <v>4778</v>
      </c>
      <c r="C264">
        <f t="shared" si="4"/>
        <v>11</v>
      </c>
    </row>
    <row r="265" spans="1:3">
      <c r="A265" s="143" t="s">
        <v>1545</v>
      </c>
      <c r="B265" s="144" t="s">
        <v>1546</v>
      </c>
      <c r="C265">
        <f t="shared" si="4"/>
        <v>11</v>
      </c>
    </row>
    <row r="266" spans="1:3">
      <c r="A266" s="143" t="s">
        <v>1547</v>
      </c>
      <c r="B266" s="144" t="s">
        <v>1548</v>
      </c>
      <c r="C266">
        <f t="shared" si="4"/>
        <v>11</v>
      </c>
    </row>
    <row r="267" spans="1:3">
      <c r="A267" s="143" t="s">
        <v>1549</v>
      </c>
      <c r="B267" s="144" t="s">
        <v>1550</v>
      </c>
      <c r="C267">
        <f t="shared" si="4"/>
        <v>11</v>
      </c>
    </row>
    <row r="268" spans="1:3">
      <c r="A268" s="143" t="s">
        <v>4779</v>
      </c>
      <c r="B268" s="144" t="s">
        <v>4780</v>
      </c>
      <c r="C268">
        <f t="shared" si="4"/>
        <v>11</v>
      </c>
    </row>
    <row r="269" spans="1:3">
      <c r="A269" s="143" t="s">
        <v>4781</v>
      </c>
      <c r="B269" s="144" t="s">
        <v>4782</v>
      </c>
      <c r="C269">
        <f t="shared" si="4"/>
        <v>11</v>
      </c>
    </row>
    <row r="270" spans="1:3">
      <c r="A270" s="143" t="s">
        <v>1551</v>
      </c>
      <c r="B270" s="144" t="s">
        <v>1552</v>
      </c>
      <c r="C270">
        <f t="shared" si="4"/>
        <v>11</v>
      </c>
    </row>
    <row r="271" spans="1:3">
      <c r="A271" s="143" t="s">
        <v>4783</v>
      </c>
      <c r="B271" s="144" t="s">
        <v>4784</v>
      </c>
      <c r="C271">
        <f t="shared" si="4"/>
        <v>11</v>
      </c>
    </row>
    <row r="272" spans="1:3">
      <c r="A272" s="143" t="s">
        <v>4785</v>
      </c>
      <c r="B272" s="144" t="s">
        <v>4786</v>
      </c>
      <c r="C272">
        <f t="shared" si="4"/>
        <v>11</v>
      </c>
    </row>
    <row r="273" spans="1:3">
      <c r="A273" s="143" t="s">
        <v>1887</v>
      </c>
      <c r="B273" s="144" t="s">
        <v>1888</v>
      </c>
      <c r="C273">
        <f t="shared" si="4"/>
        <v>11</v>
      </c>
    </row>
    <row r="274" spans="1:3">
      <c r="A274" s="143" t="s">
        <v>4787</v>
      </c>
      <c r="B274" s="144" t="s">
        <v>4788</v>
      </c>
      <c r="C274">
        <f t="shared" si="4"/>
        <v>11</v>
      </c>
    </row>
    <row r="275" spans="1:3">
      <c r="A275" s="143" t="s">
        <v>1889</v>
      </c>
      <c r="B275" s="144" t="s">
        <v>1890</v>
      </c>
      <c r="C275">
        <f t="shared" si="4"/>
        <v>11</v>
      </c>
    </row>
    <row r="276" spans="1:3">
      <c r="A276" s="143" t="s">
        <v>1891</v>
      </c>
      <c r="B276" s="144" t="s">
        <v>1892</v>
      </c>
      <c r="C276">
        <f t="shared" si="4"/>
        <v>11</v>
      </c>
    </row>
    <row r="277" spans="1:3">
      <c r="A277" s="143" t="s">
        <v>1893</v>
      </c>
      <c r="B277" s="144" t="s">
        <v>1894</v>
      </c>
      <c r="C277">
        <f t="shared" si="4"/>
        <v>11</v>
      </c>
    </row>
    <row r="278" spans="1:3">
      <c r="A278" s="143" t="s">
        <v>1895</v>
      </c>
      <c r="B278" s="144" t="s">
        <v>1896</v>
      </c>
      <c r="C278">
        <f t="shared" si="4"/>
        <v>11</v>
      </c>
    </row>
    <row r="279" spans="1:3">
      <c r="A279" s="143" t="s">
        <v>1897</v>
      </c>
      <c r="B279" s="144" t="s">
        <v>1746</v>
      </c>
      <c r="C279">
        <f t="shared" si="4"/>
        <v>11</v>
      </c>
    </row>
    <row r="280" spans="1:3">
      <c r="A280" s="143" t="s">
        <v>1898</v>
      </c>
      <c r="B280" s="144" t="s">
        <v>1899</v>
      </c>
      <c r="C280">
        <f t="shared" si="4"/>
        <v>11</v>
      </c>
    </row>
    <row r="281" spans="1:3">
      <c r="A281" s="143" t="s">
        <v>1900</v>
      </c>
      <c r="B281" s="144" t="s">
        <v>1901</v>
      </c>
      <c r="C281">
        <f t="shared" si="4"/>
        <v>11</v>
      </c>
    </row>
    <row r="282" spans="1:3">
      <c r="A282" s="143" t="s">
        <v>4789</v>
      </c>
      <c r="B282" s="144" t="s">
        <v>4790</v>
      </c>
      <c r="C282">
        <f t="shared" si="4"/>
        <v>11</v>
      </c>
    </row>
    <row r="283" spans="1:3">
      <c r="A283" s="143" t="s">
        <v>4791</v>
      </c>
      <c r="B283" s="144" t="s">
        <v>4792</v>
      </c>
      <c r="C283">
        <f t="shared" si="4"/>
        <v>11</v>
      </c>
    </row>
    <row r="284" spans="1:3">
      <c r="A284" s="143" t="s">
        <v>1902</v>
      </c>
      <c r="B284" s="144" t="s">
        <v>1903</v>
      </c>
      <c r="C284">
        <f t="shared" si="4"/>
        <v>11</v>
      </c>
    </row>
    <row r="285" spans="1:3">
      <c r="A285" s="143" t="s">
        <v>1904</v>
      </c>
      <c r="B285" s="144" t="s">
        <v>1905</v>
      </c>
      <c r="C285">
        <f t="shared" si="4"/>
        <v>11</v>
      </c>
    </row>
    <row r="286" spans="1:3">
      <c r="A286" s="143" t="s">
        <v>1906</v>
      </c>
      <c r="B286" s="144" t="s">
        <v>1907</v>
      </c>
      <c r="C286">
        <f t="shared" si="4"/>
        <v>11</v>
      </c>
    </row>
    <row r="287" spans="1:3">
      <c r="A287" s="143" t="s">
        <v>4793</v>
      </c>
      <c r="B287" s="144" t="s">
        <v>4794</v>
      </c>
      <c r="C287">
        <f t="shared" si="4"/>
        <v>11</v>
      </c>
    </row>
    <row r="288" spans="1:3">
      <c r="A288" s="143" t="s">
        <v>4795</v>
      </c>
      <c r="B288" s="144" t="s">
        <v>4796</v>
      </c>
      <c r="C288">
        <f t="shared" si="4"/>
        <v>11</v>
      </c>
    </row>
    <row r="289" spans="1:3">
      <c r="A289" s="143" t="s">
        <v>1908</v>
      </c>
      <c r="B289" s="144" t="s">
        <v>1909</v>
      </c>
      <c r="C289">
        <f t="shared" si="4"/>
        <v>11</v>
      </c>
    </row>
    <row r="290" spans="1:3">
      <c r="A290" s="143" t="s">
        <v>1910</v>
      </c>
      <c r="B290" s="144" t="s">
        <v>1911</v>
      </c>
      <c r="C290">
        <f t="shared" si="4"/>
        <v>11</v>
      </c>
    </row>
    <row r="291" spans="1:3">
      <c r="A291" s="143" t="s">
        <v>1912</v>
      </c>
      <c r="B291" s="144" t="s">
        <v>1913</v>
      </c>
      <c r="C291">
        <f t="shared" si="4"/>
        <v>11</v>
      </c>
    </row>
    <row r="292" spans="1:3">
      <c r="A292" s="143" t="s">
        <v>4797</v>
      </c>
      <c r="B292" s="144" t="s">
        <v>4798</v>
      </c>
      <c r="C292">
        <f t="shared" si="4"/>
        <v>11</v>
      </c>
    </row>
    <row r="293" spans="1:3">
      <c r="A293" s="143" t="s">
        <v>1914</v>
      </c>
      <c r="B293" s="144" t="s">
        <v>1915</v>
      </c>
      <c r="C293">
        <f t="shared" si="4"/>
        <v>11</v>
      </c>
    </row>
    <row r="294" spans="1:3">
      <c r="A294" s="143" t="s">
        <v>3058</v>
      </c>
      <c r="B294" s="144" t="s">
        <v>3059</v>
      </c>
      <c r="C294">
        <f t="shared" si="4"/>
        <v>11</v>
      </c>
    </row>
    <row r="295" spans="1:3">
      <c r="A295" s="143" t="s">
        <v>3060</v>
      </c>
      <c r="B295" s="144" t="s">
        <v>3061</v>
      </c>
      <c r="C295">
        <f t="shared" si="4"/>
        <v>11</v>
      </c>
    </row>
    <row r="296" spans="1:3">
      <c r="A296" s="143" t="s">
        <v>3062</v>
      </c>
      <c r="B296" s="144" t="s">
        <v>3063</v>
      </c>
      <c r="C296">
        <f t="shared" si="4"/>
        <v>11</v>
      </c>
    </row>
    <row r="297" spans="1:3">
      <c r="A297" s="143" t="s">
        <v>3064</v>
      </c>
      <c r="B297" s="144" t="s">
        <v>3065</v>
      </c>
      <c r="C297">
        <f t="shared" si="4"/>
        <v>11</v>
      </c>
    </row>
    <row r="298" spans="1:3">
      <c r="A298" s="143" t="s">
        <v>3066</v>
      </c>
      <c r="B298" s="144" t="s">
        <v>3067</v>
      </c>
      <c r="C298">
        <f t="shared" si="4"/>
        <v>11</v>
      </c>
    </row>
    <row r="299" spans="1:3">
      <c r="A299" s="143" t="s">
        <v>3068</v>
      </c>
      <c r="B299" s="144" t="s">
        <v>3069</v>
      </c>
      <c r="C299">
        <f t="shared" si="4"/>
        <v>11</v>
      </c>
    </row>
    <row r="300" spans="1:3">
      <c r="A300" s="143" t="s">
        <v>3070</v>
      </c>
      <c r="B300" s="144" t="s">
        <v>3071</v>
      </c>
      <c r="C300">
        <f t="shared" si="4"/>
        <v>11</v>
      </c>
    </row>
    <row r="301" spans="1:3">
      <c r="A301" s="143" t="s">
        <v>3072</v>
      </c>
      <c r="B301" s="144" t="s">
        <v>3073</v>
      </c>
      <c r="C301">
        <f t="shared" si="4"/>
        <v>11</v>
      </c>
    </row>
    <row r="302" spans="1:3">
      <c r="A302" s="143" t="s">
        <v>3074</v>
      </c>
      <c r="B302" s="144" t="s">
        <v>3075</v>
      </c>
      <c r="C302">
        <f t="shared" si="4"/>
        <v>11</v>
      </c>
    </row>
    <row r="303" spans="1:3">
      <c r="A303" s="143" t="s">
        <v>3076</v>
      </c>
      <c r="B303" s="144" t="s">
        <v>3077</v>
      </c>
      <c r="C303">
        <f t="shared" si="4"/>
        <v>11</v>
      </c>
    </row>
    <row r="304" spans="1:3">
      <c r="A304" s="143" t="s">
        <v>3078</v>
      </c>
      <c r="B304" s="144" t="s">
        <v>3079</v>
      </c>
      <c r="C304">
        <f t="shared" si="4"/>
        <v>11</v>
      </c>
    </row>
    <row r="305" spans="1:3">
      <c r="A305" s="143" t="s">
        <v>3080</v>
      </c>
      <c r="B305" s="144" t="s">
        <v>3081</v>
      </c>
      <c r="C305">
        <f t="shared" si="4"/>
        <v>11</v>
      </c>
    </row>
    <row r="306" spans="1:3">
      <c r="A306" s="143" t="s">
        <v>3082</v>
      </c>
      <c r="B306" s="144" t="s">
        <v>3083</v>
      </c>
      <c r="C306">
        <f t="shared" si="4"/>
        <v>11</v>
      </c>
    </row>
    <row r="307" spans="1:3">
      <c r="A307" s="143" t="s">
        <v>3084</v>
      </c>
      <c r="B307" s="144" t="s">
        <v>3085</v>
      </c>
      <c r="C307">
        <f t="shared" si="4"/>
        <v>11</v>
      </c>
    </row>
    <row r="308" spans="1:3">
      <c r="A308" s="143" t="s">
        <v>3086</v>
      </c>
      <c r="B308" s="144" t="s">
        <v>3087</v>
      </c>
      <c r="C308">
        <f t="shared" si="4"/>
        <v>11</v>
      </c>
    </row>
    <row r="309" spans="1:3">
      <c r="A309" s="143" t="s">
        <v>3088</v>
      </c>
      <c r="B309" s="144" t="s">
        <v>3089</v>
      </c>
      <c r="C309">
        <f t="shared" si="4"/>
        <v>11</v>
      </c>
    </row>
    <row r="310" spans="1:3">
      <c r="A310" s="143" t="s">
        <v>3090</v>
      </c>
      <c r="B310" s="144" t="s">
        <v>3091</v>
      </c>
      <c r="C310">
        <f t="shared" si="4"/>
        <v>11</v>
      </c>
    </row>
    <row r="311" spans="1:3">
      <c r="A311" s="143" t="s">
        <v>3092</v>
      </c>
      <c r="B311" s="144" t="s">
        <v>3093</v>
      </c>
      <c r="C311">
        <f t="shared" si="4"/>
        <v>11</v>
      </c>
    </row>
    <row r="312" spans="1:3">
      <c r="A312" s="143" t="s">
        <v>3094</v>
      </c>
      <c r="B312" s="144" t="s">
        <v>3095</v>
      </c>
      <c r="C312">
        <f t="shared" si="4"/>
        <v>11</v>
      </c>
    </row>
    <row r="313" spans="1:3">
      <c r="A313" s="143" t="s">
        <v>3096</v>
      </c>
      <c r="B313" s="144" t="s">
        <v>3097</v>
      </c>
      <c r="C313">
        <f t="shared" si="4"/>
        <v>11</v>
      </c>
    </row>
    <row r="314" spans="1:3">
      <c r="A314" s="143" t="s">
        <v>3098</v>
      </c>
      <c r="B314" s="144" t="s">
        <v>3099</v>
      </c>
      <c r="C314">
        <f t="shared" si="4"/>
        <v>11</v>
      </c>
    </row>
    <row r="315" spans="1:3">
      <c r="A315" s="143" t="s">
        <v>3100</v>
      </c>
      <c r="B315" s="144" t="s">
        <v>3101</v>
      </c>
      <c r="C315">
        <f t="shared" si="4"/>
        <v>11</v>
      </c>
    </row>
    <row r="316" spans="1:3">
      <c r="A316" s="143" t="s">
        <v>3102</v>
      </c>
      <c r="B316" s="144" t="s">
        <v>3103</v>
      </c>
      <c r="C316">
        <f t="shared" si="4"/>
        <v>11</v>
      </c>
    </row>
    <row r="317" spans="1:3">
      <c r="A317" s="143" t="s">
        <v>3104</v>
      </c>
      <c r="B317" s="144" t="s">
        <v>3105</v>
      </c>
      <c r="C317">
        <f t="shared" si="4"/>
        <v>11</v>
      </c>
    </row>
    <row r="318" spans="1:3">
      <c r="A318" s="143" t="s">
        <v>3106</v>
      </c>
      <c r="B318" s="144" t="s">
        <v>3107</v>
      </c>
      <c r="C318">
        <f t="shared" si="4"/>
        <v>11</v>
      </c>
    </row>
    <row r="319" spans="1:3">
      <c r="A319" s="143" t="s">
        <v>3108</v>
      </c>
      <c r="B319" s="144" t="s">
        <v>3109</v>
      </c>
      <c r="C319">
        <f t="shared" si="4"/>
        <v>11</v>
      </c>
    </row>
    <row r="320" spans="1:3">
      <c r="A320" s="143" t="s">
        <v>3110</v>
      </c>
      <c r="B320" s="144" t="s">
        <v>3111</v>
      </c>
      <c r="C320">
        <f t="shared" si="4"/>
        <v>11</v>
      </c>
    </row>
    <row r="321" spans="1:3">
      <c r="A321" s="143" t="s">
        <v>3112</v>
      </c>
      <c r="B321" s="144" t="s">
        <v>3113</v>
      </c>
      <c r="C321">
        <f t="shared" si="4"/>
        <v>11</v>
      </c>
    </row>
    <row r="322" spans="1:3">
      <c r="A322" s="143" t="s">
        <v>4799</v>
      </c>
      <c r="B322" s="144" t="s">
        <v>3133</v>
      </c>
      <c r="C322">
        <f t="shared" si="4"/>
        <v>11</v>
      </c>
    </row>
    <row r="323" spans="1:3">
      <c r="A323" s="143" t="s">
        <v>3114</v>
      </c>
      <c r="B323" s="144" t="s">
        <v>3115</v>
      </c>
      <c r="C323">
        <f t="shared" si="4"/>
        <v>11</v>
      </c>
    </row>
    <row r="324" spans="1:3">
      <c r="A324" s="143" t="s">
        <v>3116</v>
      </c>
      <c r="B324" s="144" t="s">
        <v>3117</v>
      </c>
      <c r="C324">
        <f t="shared" si="4"/>
        <v>11</v>
      </c>
    </row>
    <row r="325" spans="1:3">
      <c r="A325" s="143" t="s">
        <v>3118</v>
      </c>
      <c r="B325" s="144" t="s">
        <v>3119</v>
      </c>
      <c r="C325">
        <f t="shared" si="4"/>
        <v>11</v>
      </c>
    </row>
    <row r="326" spans="1:3">
      <c r="A326" s="143" t="s">
        <v>3120</v>
      </c>
      <c r="B326" s="144" t="s">
        <v>3121</v>
      </c>
      <c r="C326">
        <f t="shared" ref="C326:C389" si="5">LEN(A326)</f>
        <v>11</v>
      </c>
    </row>
    <row r="327" spans="1:3">
      <c r="A327" s="143" t="s">
        <v>3122</v>
      </c>
      <c r="B327" s="144" t="s">
        <v>3123</v>
      </c>
      <c r="C327">
        <f t="shared" si="5"/>
        <v>11</v>
      </c>
    </row>
    <row r="328" spans="1:3">
      <c r="A328" s="143" t="s">
        <v>3124</v>
      </c>
      <c r="B328" s="144" t="s">
        <v>3125</v>
      </c>
      <c r="C328">
        <f t="shared" si="5"/>
        <v>11</v>
      </c>
    </row>
    <row r="329" spans="1:3">
      <c r="A329" s="143" t="s">
        <v>3126</v>
      </c>
      <c r="B329" s="144" t="s">
        <v>3127</v>
      </c>
      <c r="C329">
        <f t="shared" si="5"/>
        <v>11</v>
      </c>
    </row>
    <row r="330" spans="1:3">
      <c r="A330" s="143" t="s">
        <v>3128</v>
      </c>
      <c r="B330" s="144" t="s">
        <v>3129</v>
      </c>
      <c r="C330">
        <f t="shared" si="5"/>
        <v>11</v>
      </c>
    </row>
    <row r="331" spans="1:3">
      <c r="A331" s="143" t="s">
        <v>3130</v>
      </c>
      <c r="B331" s="144" t="s">
        <v>3131</v>
      </c>
      <c r="C331">
        <f t="shared" si="5"/>
        <v>11</v>
      </c>
    </row>
    <row r="332" spans="1:3">
      <c r="A332" s="143" t="s">
        <v>3132</v>
      </c>
      <c r="B332" s="144" t="s">
        <v>3133</v>
      </c>
      <c r="C332">
        <f t="shared" si="5"/>
        <v>11</v>
      </c>
    </row>
    <row r="333" spans="1:3">
      <c r="A333" s="143" t="s">
        <v>3134</v>
      </c>
      <c r="B333" s="144" t="s">
        <v>3135</v>
      </c>
      <c r="C333">
        <f t="shared" si="5"/>
        <v>11</v>
      </c>
    </row>
    <row r="334" spans="1:3">
      <c r="A334" s="143" t="s">
        <v>4800</v>
      </c>
      <c r="B334" s="144" t="s">
        <v>4801</v>
      </c>
      <c r="C334">
        <f t="shared" si="5"/>
        <v>11</v>
      </c>
    </row>
    <row r="335" spans="1:3">
      <c r="A335" s="143" t="s">
        <v>4802</v>
      </c>
      <c r="B335" s="144" t="s">
        <v>4803</v>
      </c>
      <c r="C335">
        <f t="shared" si="5"/>
        <v>11</v>
      </c>
    </row>
    <row r="336" spans="1:3">
      <c r="A336" s="143" t="s">
        <v>4804</v>
      </c>
      <c r="B336" s="144" t="s">
        <v>4805</v>
      </c>
      <c r="C336">
        <f t="shared" si="5"/>
        <v>11</v>
      </c>
    </row>
    <row r="337" spans="1:3">
      <c r="A337" s="143" t="s">
        <v>4806</v>
      </c>
      <c r="B337" s="144" t="s">
        <v>4807</v>
      </c>
      <c r="C337">
        <f t="shared" si="5"/>
        <v>11</v>
      </c>
    </row>
    <row r="338" spans="1:3">
      <c r="A338" s="143" t="s">
        <v>4808</v>
      </c>
      <c r="B338" s="144" t="s">
        <v>4809</v>
      </c>
      <c r="C338">
        <f t="shared" si="5"/>
        <v>11</v>
      </c>
    </row>
    <row r="339" spans="1:3">
      <c r="A339" s="143" t="s">
        <v>4810</v>
      </c>
      <c r="B339" s="144" t="s">
        <v>4811</v>
      </c>
      <c r="C339">
        <f t="shared" si="5"/>
        <v>11</v>
      </c>
    </row>
    <row r="340" spans="1:3">
      <c r="A340" s="143" t="s">
        <v>4812</v>
      </c>
      <c r="B340" s="144" t="s">
        <v>4813</v>
      </c>
      <c r="C340">
        <f t="shared" si="5"/>
        <v>11</v>
      </c>
    </row>
    <row r="341" spans="1:3">
      <c r="A341" s="143" t="s">
        <v>4814</v>
      </c>
      <c r="B341" s="144" t="s">
        <v>4815</v>
      </c>
      <c r="C341">
        <f t="shared" si="5"/>
        <v>11</v>
      </c>
    </row>
    <row r="342" spans="1:3">
      <c r="A342" s="143" t="s">
        <v>4816</v>
      </c>
      <c r="B342" s="144" t="s">
        <v>3129</v>
      </c>
      <c r="C342">
        <f t="shared" si="5"/>
        <v>11</v>
      </c>
    </row>
    <row r="343" spans="1:3">
      <c r="A343" s="143" t="s">
        <v>4817</v>
      </c>
      <c r="B343" s="144" t="s">
        <v>4818</v>
      </c>
      <c r="C343">
        <f t="shared" si="5"/>
        <v>11</v>
      </c>
    </row>
    <row r="344" spans="1:3">
      <c r="A344" s="143" t="s">
        <v>4819</v>
      </c>
      <c r="B344" s="144" t="s">
        <v>3125</v>
      </c>
      <c r="C344">
        <f t="shared" si="5"/>
        <v>11</v>
      </c>
    </row>
    <row r="345" spans="1:3">
      <c r="A345" s="143" t="s">
        <v>4820</v>
      </c>
      <c r="B345" s="144" t="s">
        <v>4821</v>
      </c>
      <c r="C345">
        <f t="shared" si="5"/>
        <v>11</v>
      </c>
    </row>
    <row r="346" spans="1:3">
      <c r="A346" s="143" t="s">
        <v>4822</v>
      </c>
      <c r="B346" s="144" t="s">
        <v>4823</v>
      </c>
      <c r="C346">
        <f t="shared" si="5"/>
        <v>11</v>
      </c>
    </row>
    <row r="347" spans="1:3">
      <c r="A347" s="143" t="s">
        <v>4824</v>
      </c>
      <c r="B347" s="144" t="s">
        <v>4825</v>
      </c>
      <c r="C347">
        <f t="shared" si="5"/>
        <v>11</v>
      </c>
    </row>
    <row r="348" spans="1:3">
      <c r="A348" s="143" t="s">
        <v>4826</v>
      </c>
      <c r="B348" s="144" t="s">
        <v>4827</v>
      </c>
      <c r="C348">
        <f t="shared" si="5"/>
        <v>11</v>
      </c>
    </row>
    <row r="349" spans="1:3">
      <c r="A349" s="143" t="s">
        <v>4828</v>
      </c>
      <c r="B349" s="144" t="s">
        <v>4829</v>
      </c>
      <c r="C349">
        <f t="shared" si="5"/>
        <v>11</v>
      </c>
    </row>
    <row r="350" spans="1:3">
      <c r="A350" s="143" t="s">
        <v>4830</v>
      </c>
      <c r="B350" s="144" t="s">
        <v>4831</v>
      </c>
      <c r="C350">
        <f t="shared" si="5"/>
        <v>11</v>
      </c>
    </row>
    <row r="351" spans="1:3">
      <c r="A351" s="143" t="s">
        <v>4832</v>
      </c>
      <c r="B351" s="144" t="s">
        <v>4833</v>
      </c>
      <c r="C351">
        <f t="shared" si="5"/>
        <v>11</v>
      </c>
    </row>
    <row r="352" spans="1:3">
      <c r="A352" s="143" t="s">
        <v>4834</v>
      </c>
      <c r="B352" s="144" t="s">
        <v>4835</v>
      </c>
      <c r="C352">
        <f t="shared" si="5"/>
        <v>11</v>
      </c>
    </row>
    <row r="353" spans="1:3">
      <c r="A353" s="143" t="s">
        <v>4836</v>
      </c>
      <c r="B353" s="144" t="s">
        <v>4837</v>
      </c>
      <c r="C353">
        <f t="shared" si="5"/>
        <v>11</v>
      </c>
    </row>
    <row r="354" spans="1:3">
      <c r="A354" s="143" t="s">
        <v>4838</v>
      </c>
      <c r="B354" s="144" t="s">
        <v>4839</v>
      </c>
      <c r="C354">
        <f t="shared" si="5"/>
        <v>11</v>
      </c>
    </row>
    <row r="355" spans="1:3">
      <c r="A355" s="143" t="s">
        <v>4840</v>
      </c>
      <c r="B355" s="144" t="s">
        <v>4841</v>
      </c>
      <c r="C355">
        <f t="shared" si="5"/>
        <v>11</v>
      </c>
    </row>
    <row r="356" spans="1:3">
      <c r="A356" s="143" t="s">
        <v>4842</v>
      </c>
      <c r="B356" s="144" t="s">
        <v>4843</v>
      </c>
      <c r="C356">
        <f t="shared" si="5"/>
        <v>11</v>
      </c>
    </row>
    <row r="357" spans="1:3">
      <c r="A357" s="143" t="s">
        <v>4844</v>
      </c>
      <c r="B357" s="144" t="s">
        <v>4845</v>
      </c>
      <c r="C357">
        <f t="shared" si="5"/>
        <v>11</v>
      </c>
    </row>
    <row r="358" spans="1:3">
      <c r="A358" s="143" t="s">
        <v>4846</v>
      </c>
      <c r="B358" s="144" t="s">
        <v>4847</v>
      </c>
      <c r="C358">
        <f t="shared" si="5"/>
        <v>11</v>
      </c>
    </row>
    <row r="359" spans="1:3">
      <c r="A359" s="143" t="s">
        <v>4848</v>
      </c>
      <c r="B359" s="144" t="s">
        <v>4849</v>
      </c>
      <c r="C359">
        <f t="shared" si="5"/>
        <v>11</v>
      </c>
    </row>
    <row r="360" spans="1:3">
      <c r="A360" s="143" t="s">
        <v>4850</v>
      </c>
      <c r="B360" s="144" t="s">
        <v>4851</v>
      </c>
      <c r="C360">
        <f t="shared" si="5"/>
        <v>11</v>
      </c>
    </row>
    <row r="361" spans="1:3">
      <c r="A361" s="141" t="s">
        <v>1372</v>
      </c>
      <c r="B361" s="142" t="s">
        <v>1373</v>
      </c>
      <c r="C361">
        <f t="shared" si="5"/>
        <v>7</v>
      </c>
    </row>
    <row r="362" spans="1:3">
      <c r="A362" s="143" t="s">
        <v>4852</v>
      </c>
      <c r="B362" s="144" t="s">
        <v>4853</v>
      </c>
      <c r="C362">
        <f t="shared" si="5"/>
        <v>11</v>
      </c>
    </row>
    <row r="363" spans="1:3">
      <c r="A363" s="143" t="s">
        <v>4854</v>
      </c>
      <c r="B363" s="144" t="s">
        <v>4855</v>
      </c>
      <c r="C363">
        <f t="shared" si="5"/>
        <v>11</v>
      </c>
    </row>
    <row r="364" spans="1:3">
      <c r="A364" s="143" t="s">
        <v>1553</v>
      </c>
      <c r="B364" s="144" t="s">
        <v>1554</v>
      </c>
      <c r="C364">
        <f t="shared" si="5"/>
        <v>11</v>
      </c>
    </row>
    <row r="365" spans="1:3">
      <c r="A365" s="143" t="s">
        <v>1555</v>
      </c>
      <c r="B365" s="144" t="s">
        <v>1556</v>
      </c>
      <c r="C365">
        <f t="shared" si="5"/>
        <v>11</v>
      </c>
    </row>
    <row r="366" spans="1:3">
      <c r="A366" s="143" t="s">
        <v>1557</v>
      </c>
      <c r="B366" s="144" t="s">
        <v>1558</v>
      </c>
      <c r="C366">
        <f t="shared" si="5"/>
        <v>11</v>
      </c>
    </row>
    <row r="367" spans="1:3">
      <c r="A367" s="143" t="s">
        <v>1559</v>
      </c>
      <c r="B367" s="144" t="s">
        <v>1560</v>
      </c>
      <c r="C367">
        <f t="shared" si="5"/>
        <v>11</v>
      </c>
    </row>
    <row r="368" spans="1:3">
      <c r="A368" s="143" t="s">
        <v>4856</v>
      </c>
      <c r="B368" s="144" t="s">
        <v>4857</v>
      </c>
      <c r="C368">
        <f t="shared" si="5"/>
        <v>11</v>
      </c>
    </row>
    <row r="369" spans="1:3">
      <c r="A369" s="143" t="s">
        <v>4858</v>
      </c>
      <c r="B369" s="144" t="s">
        <v>4859</v>
      </c>
      <c r="C369">
        <f t="shared" si="5"/>
        <v>11</v>
      </c>
    </row>
    <row r="370" spans="1:3">
      <c r="A370" s="143" t="s">
        <v>1561</v>
      </c>
      <c r="B370" s="144" t="s">
        <v>1562</v>
      </c>
      <c r="C370">
        <f t="shared" si="5"/>
        <v>11</v>
      </c>
    </row>
    <row r="371" spans="1:3">
      <c r="A371" s="143" t="s">
        <v>1563</v>
      </c>
      <c r="B371" s="144" t="s">
        <v>1564</v>
      </c>
      <c r="C371">
        <f t="shared" si="5"/>
        <v>11</v>
      </c>
    </row>
    <row r="372" spans="1:3">
      <c r="A372" s="143" t="s">
        <v>4860</v>
      </c>
      <c r="B372" s="144" t="s">
        <v>4861</v>
      </c>
      <c r="C372">
        <f t="shared" si="5"/>
        <v>11</v>
      </c>
    </row>
    <row r="373" spans="1:3">
      <c r="A373" s="143" t="s">
        <v>1565</v>
      </c>
      <c r="B373" s="144" t="s">
        <v>1566</v>
      </c>
      <c r="C373">
        <f t="shared" si="5"/>
        <v>11</v>
      </c>
    </row>
    <row r="374" spans="1:3">
      <c r="A374" s="143" t="s">
        <v>1567</v>
      </c>
      <c r="B374" s="144" t="s">
        <v>1568</v>
      </c>
      <c r="C374">
        <f t="shared" si="5"/>
        <v>11</v>
      </c>
    </row>
    <row r="375" spans="1:3">
      <c r="A375" s="143" t="s">
        <v>1569</v>
      </c>
      <c r="B375" s="144" t="s">
        <v>1570</v>
      </c>
      <c r="C375">
        <f t="shared" si="5"/>
        <v>11</v>
      </c>
    </row>
    <row r="376" spans="1:3">
      <c r="A376" s="143" t="s">
        <v>1571</v>
      </c>
      <c r="B376" s="144" t="s">
        <v>1572</v>
      </c>
      <c r="C376">
        <f t="shared" si="5"/>
        <v>11</v>
      </c>
    </row>
    <row r="377" spans="1:3">
      <c r="A377" s="143" t="s">
        <v>4862</v>
      </c>
      <c r="B377" s="144" t="s">
        <v>4863</v>
      </c>
      <c r="C377">
        <f t="shared" si="5"/>
        <v>11</v>
      </c>
    </row>
    <row r="378" spans="1:3">
      <c r="A378" s="143" t="s">
        <v>4864</v>
      </c>
      <c r="B378" s="144" t="s">
        <v>4865</v>
      </c>
      <c r="C378">
        <f t="shared" si="5"/>
        <v>11</v>
      </c>
    </row>
    <row r="379" spans="1:3">
      <c r="A379" s="143" t="s">
        <v>4866</v>
      </c>
      <c r="B379" s="144" t="s">
        <v>4867</v>
      </c>
      <c r="C379">
        <f t="shared" si="5"/>
        <v>11</v>
      </c>
    </row>
    <row r="380" spans="1:3">
      <c r="A380" s="143" t="s">
        <v>4868</v>
      </c>
      <c r="B380" s="144" t="s">
        <v>4869</v>
      </c>
      <c r="C380">
        <f t="shared" si="5"/>
        <v>11</v>
      </c>
    </row>
    <row r="381" spans="1:3">
      <c r="A381" s="143" t="s">
        <v>4870</v>
      </c>
      <c r="B381" s="144" t="s">
        <v>4871</v>
      </c>
      <c r="C381">
        <f t="shared" si="5"/>
        <v>11</v>
      </c>
    </row>
    <row r="382" spans="1:3">
      <c r="A382" s="143" t="s">
        <v>4872</v>
      </c>
      <c r="B382" s="144" t="s">
        <v>4873</v>
      </c>
      <c r="C382">
        <f t="shared" si="5"/>
        <v>11</v>
      </c>
    </row>
    <row r="383" spans="1:3">
      <c r="A383" s="143" t="s">
        <v>4874</v>
      </c>
      <c r="B383" s="144" t="s">
        <v>4875</v>
      </c>
      <c r="C383">
        <f t="shared" si="5"/>
        <v>11</v>
      </c>
    </row>
    <row r="384" spans="1:3">
      <c r="A384" s="143" t="s">
        <v>4876</v>
      </c>
      <c r="B384" s="144" t="s">
        <v>4877</v>
      </c>
      <c r="C384">
        <f t="shared" si="5"/>
        <v>11</v>
      </c>
    </row>
    <row r="385" spans="1:3">
      <c r="A385" s="143" t="s">
        <v>1916</v>
      </c>
      <c r="B385" s="144" t="s">
        <v>1917</v>
      </c>
      <c r="C385">
        <f t="shared" si="5"/>
        <v>11</v>
      </c>
    </row>
    <row r="386" spans="1:3">
      <c r="A386" s="143" t="s">
        <v>1918</v>
      </c>
      <c r="B386" s="144" t="s">
        <v>1919</v>
      </c>
      <c r="C386">
        <f t="shared" si="5"/>
        <v>11</v>
      </c>
    </row>
    <row r="387" spans="1:3">
      <c r="A387" s="143" t="s">
        <v>3136</v>
      </c>
      <c r="B387" s="144" t="s">
        <v>3137</v>
      </c>
      <c r="C387">
        <f t="shared" si="5"/>
        <v>11</v>
      </c>
    </row>
    <row r="388" spans="1:3">
      <c r="A388" s="143" t="s">
        <v>3138</v>
      </c>
      <c r="B388" s="144" t="s">
        <v>3139</v>
      </c>
      <c r="C388">
        <f t="shared" si="5"/>
        <v>11</v>
      </c>
    </row>
    <row r="389" spans="1:3">
      <c r="A389" s="143" t="s">
        <v>3140</v>
      </c>
      <c r="B389" s="144" t="s">
        <v>3141</v>
      </c>
      <c r="C389">
        <f t="shared" si="5"/>
        <v>11</v>
      </c>
    </row>
    <row r="390" spans="1:3">
      <c r="A390" s="143" t="s">
        <v>3142</v>
      </c>
      <c r="B390" s="144" t="s">
        <v>3143</v>
      </c>
      <c r="C390">
        <f t="shared" ref="C390:C453" si="6">LEN(A390)</f>
        <v>11</v>
      </c>
    </row>
    <row r="391" spans="1:3">
      <c r="A391" s="143" t="s">
        <v>3144</v>
      </c>
      <c r="B391" s="144" t="s">
        <v>3145</v>
      </c>
      <c r="C391">
        <f t="shared" si="6"/>
        <v>11</v>
      </c>
    </row>
    <row r="392" spans="1:3">
      <c r="A392" s="143" t="s">
        <v>3146</v>
      </c>
      <c r="B392" s="144" t="s">
        <v>3147</v>
      </c>
      <c r="C392">
        <f t="shared" si="6"/>
        <v>11</v>
      </c>
    </row>
    <row r="393" spans="1:3">
      <c r="A393" s="143" t="s">
        <v>3148</v>
      </c>
      <c r="B393" s="144" t="s">
        <v>3149</v>
      </c>
      <c r="C393">
        <f t="shared" si="6"/>
        <v>11</v>
      </c>
    </row>
    <row r="394" spans="1:3">
      <c r="A394" s="143" t="s">
        <v>3150</v>
      </c>
      <c r="B394" s="144" t="s">
        <v>3151</v>
      </c>
      <c r="C394">
        <f t="shared" si="6"/>
        <v>11</v>
      </c>
    </row>
    <row r="395" spans="1:3">
      <c r="A395" s="143" t="s">
        <v>4878</v>
      </c>
      <c r="B395" s="144" t="s">
        <v>4879</v>
      </c>
      <c r="C395">
        <f t="shared" si="6"/>
        <v>11</v>
      </c>
    </row>
    <row r="396" spans="1:3">
      <c r="A396" s="143" t="s">
        <v>4880</v>
      </c>
      <c r="B396" s="144" t="s">
        <v>4881</v>
      </c>
      <c r="C396">
        <f t="shared" si="6"/>
        <v>11</v>
      </c>
    </row>
    <row r="397" spans="1:3">
      <c r="A397" s="143" t="s">
        <v>4882</v>
      </c>
      <c r="B397" s="144" t="s">
        <v>4883</v>
      </c>
      <c r="C397">
        <f t="shared" si="6"/>
        <v>11</v>
      </c>
    </row>
    <row r="398" spans="1:3">
      <c r="A398" s="143" t="s">
        <v>4884</v>
      </c>
      <c r="B398" s="144" t="s">
        <v>4885</v>
      </c>
      <c r="C398">
        <f t="shared" si="6"/>
        <v>11</v>
      </c>
    </row>
    <row r="399" spans="1:3">
      <c r="A399" s="143" t="s">
        <v>4886</v>
      </c>
      <c r="B399" s="144" t="s">
        <v>4887</v>
      </c>
      <c r="C399">
        <f t="shared" si="6"/>
        <v>11</v>
      </c>
    </row>
    <row r="400" spans="1:3">
      <c r="A400" s="143" t="s">
        <v>4888</v>
      </c>
      <c r="B400" s="144" t="s">
        <v>4889</v>
      </c>
      <c r="C400">
        <f t="shared" si="6"/>
        <v>11</v>
      </c>
    </row>
    <row r="401" spans="1:3">
      <c r="A401" s="143" t="s">
        <v>4890</v>
      </c>
      <c r="B401" s="144" t="s">
        <v>4891</v>
      </c>
      <c r="C401">
        <f t="shared" si="6"/>
        <v>11</v>
      </c>
    </row>
    <row r="402" spans="1:3">
      <c r="A402" s="141" t="s">
        <v>122</v>
      </c>
      <c r="B402" s="142" t="s">
        <v>1209</v>
      </c>
      <c r="C402">
        <f t="shared" si="6"/>
        <v>7</v>
      </c>
    </row>
    <row r="403" spans="1:3">
      <c r="A403" s="143" t="s">
        <v>4892</v>
      </c>
      <c r="B403" s="144" t="s">
        <v>4893</v>
      </c>
      <c r="C403">
        <f t="shared" si="6"/>
        <v>11</v>
      </c>
    </row>
    <row r="404" spans="1:3">
      <c r="A404" s="143" t="s">
        <v>4894</v>
      </c>
      <c r="B404" s="144" t="s">
        <v>4895</v>
      </c>
      <c r="C404">
        <f t="shared" si="6"/>
        <v>11</v>
      </c>
    </row>
    <row r="405" spans="1:3">
      <c r="A405" s="143" t="s">
        <v>4896</v>
      </c>
      <c r="B405" s="144" t="s">
        <v>4897</v>
      </c>
      <c r="C405">
        <f t="shared" si="6"/>
        <v>11</v>
      </c>
    </row>
    <row r="406" spans="1:3">
      <c r="A406" s="143" t="s">
        <v>4898</v>
      </c>
      <c r="B406" s="144" t="s">
        <v>4899</v>
      </c>
      <c r="C406">
        <f t="shared" si="6"/>
        <v>11</v>
      </c>
    </row>
    <row r="407" spans="1:3">
      <c r="A407" s="143" t="s">
        <v>4900</v>
      </c>
      <c r="B407" s="144" t="s">
        <v>4901</v>
      </c>
      <c r="C407">
        <f t="shared" si="6"/>
        <v>11</v>
      </c>
    </row>
    <row r="408" spans="1:3">
      <c r="A408" s="143" t="s">
        <v>4902</v>
      </c>
      <c r="B408" s="144" t="s">
        <v>4903</v>
      </c>
      <c r="C408">
        <f t="shared" si="6"/>
        <v>11</v>
      </c>
    </row>
    <row r="409" spans="1:3">
      <c r="A409" s="143" t="s">
        <v>4904</v>
      </c>
      <c r="B409" s="144" t="s">
        <v>4905</v>
      </c>
      <c r="C409">
        <f t="shared" si="6"/>
        <v>11</v>
      </c>
    </row>
    <row r="410" spans="1:3">
      <c r="A410" s="143" t="s">
        <v>4906</v>
      </c>
      <c r="B410" s="144" t="s">
        <v>4907</v>
      </c>
      <c r="C410">
        <f t="shared" si="6"/>
        <v>11</v>
      </c>
    </row>
    <row r="411" spans="1:3">
      <c r="A411" s="143" t="s">
        <v>4908</v>
      </c>
      <c r="B411" s="144" t="s">
        <v>4909</v>
      </c>
      <c r="C411">
        <f t="shared" si="6"/>
        <v>11</v>
      </c>
    </row>
    <row r="412" spans="1:3">
      <c r="A412" s="143" t="s">
        <v>4910</v>
      </c>
      <c r="B412" s="144" t="s">
        <v>4911</v>
      </c>
      <c r="C412">
        <f t="shared" si="6"/>
        <v>11</v>
      </c>
    </row>
    <row r="413" spans="1:3">
      <c r="A413" s="143" t="s">
        <v>1017</v>
      </c>
      <c r="B413" s="144" t="s">
        <v>1018</v>
      </c>
      <c r="C413">
        <f t="shared" si="6"/>
        <v>11</v>
      </c>
    </row>
    <row r="414" spans="1:3">
      <c r="A414" s="143" t="s">
        <v>4912</v>
      </c>
      <c r="B414" s="144" t="s">
        <v>4913</v>
      </c>
      <c r="C414">
        <f t="shared" si="6"/>
        <v>11</v>
      </c>
    </row>
    <row r="415" spans="1:3">
      <c r="A415" s="143" t="s">
        <v>1019</v>
      </c>
      <c r="B415" s="144" t="s">
        <v>1020</v>
      </c>
      <c r="C415">
        <f t="shared" si="6"/>
        <v>11</v>
      </c>
    </row>
    <row r="416" spans="1:3">
      <c r="A416" s="143" t="s">
        <v>4914</v>
      </c>
      <c r="B416" s="144" t="s">
        <v>4915</v>
      </c>
      <c r="C416">
        <f t="shared" si="6"/>
        <v>11</v>
      </c>
    </row>
    <row r="417" spans="1:3">
      <c r="A417" s="143" t="s">
        <v>1573</v>
      </c>
      <c r="B417" s="144" t="s">
        <v>1574</v>
      </c>
      <c r="C417">
        <f t="shared" si="6"/>
        <v>11</v>
      </c>
    </row>
    <row r="418" spans="1:3">
      <c r="A418" s="143" t="s">
        <v>1575</v>
      </c>
      <c r="B418" s="144" t="s">
        <v>1576</v>
      </c>
      <c r="C418">
        <f t="shared" si="6"/>
        <v>11</v>
      </c>
    </row>
    <row r="419" spans="1:3">
      <c r="A419" s="143" t="s">
        <v>1577</v>
      </c>
      <c r="B419" s="144" t="s">
        <v>1578</v>
      </c>
      <c r="C419">
        <f t="shared" si="6"/>
        <v>11</v>
      </c>
    </row>
    <row r="420" spans="1:3">
      <c r="A420" s="143" t="s">
        <v>1579</v>
      </c>
      <c r="B420" s="144" t="s">
        <v>1580</v>
      </c>
      <c r="C420">
        <f t="shared" si="6"/>
        <v>11</v>
      </c>
    </row>
    <row r="421" spans="1:3">
      <c r="A421" s="143" t="s">
        <v>1581</v>
      </c>
      <c r="B421" s="144" t="s">
        <v>1582</v>
      </c>
      <c r="C421">
        <f t="shared" si="6"/>
        <v>11</v>
      </c>
    </row>
    <row r="422" spans="1:3">
      <c r="A422" s="143" t="s">
        <v>1583</v>
      </c>
      <c r="B422" s="144" t="s">
        <v>1584</v>
      </c>
      <c r="C422">
        <f t="shared" si="6"/>
        <v>11</v>
      </c>
    </row>
    <row r="423" spans="1:3">
      <c r="A423" s="143" t="s">
        <v>4916</v>
      </c>
      <c r="B423" s="144" t="s">
        <v>4917</v>
      </c>
      <c r="C423">
        <f t="shared" si="6"/>
        <v>11</v>
      </c>
    </row>
    <row r="424" spans="1:3">
      <c r="A424" s="143" t="s">
        <v>3152</v>
      </c>
      <c r="B424" s="144" t="s">
        <v>3153</v>
      </c>
      <c r="C424">
        <f t="shared" si="6"/>
        <v>11</v>
      </c>
    </row>
    <row r="425" spans="1:3">
      <c r="A425" s="143" t="s">
        <v>3154</v>
      </c>
      <c r="B425" s="144" t="s">
        <v>3155</v>
      </c>
      <c r="C425">
        <f t="shared" si="6"/>
        <v>11</v>
      </c>
    </row>
    <row r="426" spans="1:3">
      <c r="A426" s="143" t="s">
        <v>3156</v>
      </c>
      <c r="B426" s="144" t="s">
        <v>3157</v>
      </c>
      <c r="C426">
        <f t="shared" si="6"/>
        <v>11</v>
      </c>
    </row>
    <row r="427" spans="1:3">
      <c r="A427" s="143" t="s">
        <v>3158</v>
      </c>
      <c r="B427" s="144" t="s">
        <v>3159</v>
      </c>
      <c r="C427">
        <f t="shared" si="6"/>
        <v>11</v>
      </c>
    </row>
    <row r="428" spans="1:3">
      <c r="A428" s="143" t="s">
        <v>3160</v>
      </c>
      <c r="B428" s="144" t="s">
        <v>3161</v>
      </c>
      <c r="C428">
        <f t="shared" si="6"/>
        <v>11</v>
      </c>
    </row>
    <row r="429" spans="1:3">
      <c r="A429" s="143" t="s">
        <v>3162</v>
      </c>
      <c r="B429" s="144" t="s">
        <v>3163</v>
      </c>
      <c r="C429">
        <f t="shared" si="6"/>
        <v>11</v>
      </c>
    </row>
    <row r="430" spans="1:3">
      <c r="A430" s="143" t="s">
        <v>3164</v>
      </c>
      <c r="B430" s="144" t="s">
        <v>3165</v>
      </c>
      <c r="C430">
        <f t="shared" si="6"/>
        <v>11</v>
      </c>
    </row>
    <row r="431" spans="1:3">
      <c r="A431" s="143" t="s">
        <v>3166</v>
      </c>
      <c r="B431" s="144" t="s">
        <v>3167</v>
      </c>
      <c r="C431">
        <f t="shared" si="6"/>
        <v>11</v>
      </c>
    </row>
    <row r="432" spans="1:3">
      <c r="A432" s="143" t="s">
        <v>3168</v>
      </c>
      <c r="B432" s="144" t="s">
        <v>3169</v>
      </c>
      <c r="C432">
        <f t="shared" si="6"/>
        <v>11</v>
      </c>
    </row>
    <row r="433" spans="1:3">
      <c r="A433" s="143" t="s">
        <v>3170</v>
      </c>
      <c r="B433" s="144" t="s">
        <v>3171</v>
      </c>
      <c r="C433">
        <f t="shared" si="6"/>
        <v>11</v>
      </c>
    </row>
    <row r="434" spans="1:3">
      <c r="A434" s="143" t="s">
        <v>3172</v>
      </c>
      <c r="B434" s="144" t="s">
        <v>3173</v>
      </c>
      <c r="C434">
        <f t="shared" si="6"/>
        <v>11</v>
      </c>
    </row>
    <row r="435" spans="1:3">
      <c r="A435" s="143" t="s">
        <v>3174</v>
      </c>
      <c r="B435" s="144" t="s">
        <v>3175</v>
      </c>
      <c r="C435">
        <f t="shared" si="6"/>
        <v>11</v>
      </c>
    </row>
    <row r="436" spans="1:3">
      <c r="A436" s="143" t="s">
        <v>3176</v>
      </c>
      <c r="B436" s="144" t="s">
        <v>3177</v>
      </c>
      <c r="C436">
        <f t="shared" si="6"/>
        <v>11</v>
      </c>
    </row>
    <row r="437" spans="1:3">
      <c r="A437" s="143" t="s">
        <v>3178</v>
      </c>
      <c r="B437" s="144" t="s">
        <v>3179</v>
      </c>
      <c r="C437">
        <f t="shared" si="6"/>
        <v>11</v>
      </c>
    </row>
    <row r="438" spans="1:3">
      <c r="A438" s="143" t="s">
        <v>4918</v>
      </c>
      <c r="B438" s="144" t="s">
        <v>4919</v>
      </c>
      <c r="C438">
        <f t="shared" si="6"/>
        <v>11</v>
      </c>
    </row>
    <row r="439" spans="1:3">
      <c r="A439" s="143" t="s">
        <v>4920</v>
      </c>
      <c r="B439" s="144" t="s">
        <v>4921</v>
      </c>
      <c r="C439">
        <f t="shared" si="6"/>
        <v>11</v>
      </c>
    </row>
    <row r="440" spans="1:3">
      <c r="A440" s="143" t="s">
        <v>4922</v>
      </c>
      <c r="B440" s="144" t="s">
        <v>4923</v>
      </c>
      <c r="C440">
        <f t="shared" si="6"/>
        <v>11</v>
      </c>
    </row>
    <row r="441" spans="1:3">
      <c r="A441" s="143" t="s">
        <v>4924</v>
      </c>
      <c r="B441" s="144" t="s">
        <v>4925</v>
      </c>
      <c r="C441">
        <f t="shared" si="6"/>
        <v>11</v>
      </c>
    </row>
    <row r="442" spans="1:3">
      <c r="A442" s="141" t="s">
        <v>128</v>
      </c>
      <c r="B442" s="142" t="s">
        <v>1210</v>
      </c>
      <c r="C442">
        <f t="shared" si="6"/>
        <v>7</v>
      </c>
    </row>
    <row r="443" spans="1:3">
      <c r="A443" s="143" t="s">
        <v>4926</v>
      </c>
      <c r="B443" s="144" t="s">
        <v>4927</v>
      </c>
      <c r="C443">
        <f t="shared" si="6"/>
        <v>11</v>
      </c>
    </row>
    <row r="444" spans="1:3">
      <c r="A444" s="143" t="s">
        <v>4928</v>
      </c>
      <c r="B444" s="144" t="s">
        <v>4929</v>
      </c>
      <c r="C444">
        <f t="shared" si="6"/>
        <v>11</v>
      </c>
    </row>
    <row r="445" spans="1:3">
      <c r="A445" s="143" t="s">
        <v>4930</v>
      </c>
      <c r="B445" s="144" t="s">
        <v>4931</v>
      </c>
      <c r="C445">
        <f t="shared" si="6"/>
        <v>11</v>
      </c>
    </row>
    <row r="446" spans="1:3">
      <c r="A446" s="143" t="s">
        <v>4932</v>
      </c>
      <c r="B446" s="144" t="s">
        <v>4933</v>
      </c>
      <c r="C446">
        <f t="shared" si="6"/>
        <v>11</v>
      </c>
    </row>
    <row r="447" spans="1:3">
      <c r="A447" s="143" t="s">
        <v>4934</v>
      </c>
      <c r="B447" s="144" t="s">
        <v>4935</v>
      </c>
      <c r="C447">
        <f t="shared" si="6"/>
        <v>11</v>
      </c>
    </row>
    <row r="448" spans="1:3">
      <c r="A448" s="143" t="s">
        <v>4936</v>
      </c>
      <c r="B448" s="144" t="s">
        <v>4937</v>
      </c>
      <c r="C448">
        <f t="shared" si="6"/>
        <v>11</v>
      </c>
    </row>
    <row r="449" spans="1:3">
      <c r="A449" s="143" t="s">
        <v>4938</v>
      </c>
      <c r="B449" s="144" t="s">
        <v>4939</v>
      </c>
      <c r="C449">
        <f t="shared" si="6"/>
        <v>11</v>
      </c>
    </row>
    <row r="450" spans="1:3">
      <c r="A450" s="143" t="s">
        <v>4940</v>
      </c>
      <c r="B450" s="144" t="s">
        <v>4941</v>
      </c>
      <c r="C450">
        <f t="shared" si="6"/>
        <v>11</v>
      </c>
    </row>
    <row r="451" spans="1:3">
      <c r="A451" s="143" t="s">
        <v>4942</v>
      </c>
      <c r="B451" s="144" t="s">
        <v>4943</v>
      </c>
      <c r="C451">
        <f t="shared" si="6"/>
        <v>11</v>
      </c>
    </row>
    <row r="452" spans="1:3">
      <c r="A452" s="143" t="s">
        <v>4944</v>
      </c>
      <c r="B452" s="144" t="s">
        <v>4945</v>
      </c>
      <c r="C452">
        <f t="shared" si="6"/>
        <v>11</v>
      </c>
    </row>
    <row r="453" spans="1:3">
      <c r="A453" s="143" t="s">
        <v>4946</v>
      </c>
      <c r="B453" s="144" t="s">
        <v>4947</v>
      </c>
      <c r="C453">
        <f t="shared" si="6"/>
        <v>11</v>
      </c>
    </row>
    <row r="454" spans="1:3">
      <c r="A454" s="143" t="s">
        <v>4948</v>
      </c>
      <c r="B454" s="144" t="s">
        <v>4949</v>
      </c>
      <c r="C454">
        <f t="shared" ref="C454:C517" si="7">LEN(A454)</f>
        <v>11</v>
      </c>
    </row>
    <row r="455" spans="1:3">
      <c r="A455" s="143" t="s">
        <v>4950</v>
      </c>
      <c r="B455" s="144" t="s">
        <v>4951</v>
      </c>
      <c r="C455">
        <f t="shared" si="7"/>
        <v>11</v>
      </c>
    </row>
    <row r="456" spans="1:3">
      <c r="A456" s="143" t="s">
        <v>4952</v>
      </c>
      <c r="B456" s="144" t="s">
        <v>4953</v>
      </c>
      <c r="C456">
        <f t="shared" si="7"/>
        <v>11</v>
      </c>
    </row>
    <row r="457" spans="1:3">
      <c r="A457" s="143" t="s">
        <v>4954</v>
      </c>
      <c r="B457" s="144" t="s">
        <v>4955</v>
      </c>
      <c r="C457">
        <f t="shared" si="7"/>
        <v>11</v>
      </c>
    </row>
    <row r="458" spans="1:3">
      <c r="A458" s="143" t="s">
        <v>4956</v>
      </c>
      <c r="B458" s="144" t="s">
        <v>4957</v>
      </c>
      <c r="C458">
        <f t="shared" si="7"/>
        <v>11</v>
      </c>
    </row>
    <row r="459" spans="1:3">
      <c r="A459" s="143" t="s">
        <v>4958</v>
      </c>
      <c r="B459" s="144" t="s">
        <v>4959</v>
      </c>
      <c r="C459">
        <f t="shared" si="7"/>
        <v>11</v>
      </c>
    </row>
    <row r="460" spans="1:3">
      <c r="A460" s="143" t="s">
        <v>4960</v>
      </c>
      <c r="B460" s="144" t="s">
        <v>4961</v>
      </c>
      <c r="C460">
        <f t="shared" si="7"/>
        <v>11</v>
      </c>
    </row>
    <row r="461" spans="1:3">
      <c r="A461" s="143" t="s">
        <v>4962</v>
      </c>
      <c r="B461" s="144" t="s">
        <v>4955</v>
      </c>
      <c r="C461">
        <f t="shared" si="7"/>
        <v>11</v>
      </c>
    </row>
    <row r="462" spans="1:3">
      <c r="A462" s="143" t="s">
        <v>4963</v>
      </c>
      <c r="B462" s="144" t="s">
        <v>4957</v>
      </c>
      <c r="C462">
        <f t="shared" si="7"/>
        <v>11</v>
      </c>
    </row>
    <row r="463" spans="1:3">
      <c r="A463" s="143" t="s">
        <v>4964</v>
      </c>
      <c r="B463" s="144" t="s">
        <v>4965</v>
      </c>
      <c r="C463">
        <f t="shared" si="7"/>
        <v>11</v>
      </c>
    </row>
    <row r="464" spans="1:3">
      <c r="A464" s="143" t="s">
        <v>4966</v>
      </c>
      <c r="B464" s="144" t="s">
        <v>4967</v>
      </c>
      <c r="C464">
        <f t="shared" si="7"/>
        <v>11</v>
      </c>
    </row>
    <row r="465" spans="1:3">
      <c r="A465" s="143" t="s">
        <v>1920</v>
      </c>
      <c r="B465" s="144" t="s">
        <v>1921</v>
      </c>
      <c r="C465">
        <f t="shared" si="7"/>
        <v>11</v>
      </c>
    </row>
    <row r="466" spans="1:3">
      <c r="A466" s="143" t="s">
        <v>1922</v>
      </c>
      <c r="B466" s="144" t="s">
        <v>1923</v>
      </c>
      <c r="C466">
        <f t="shared" si="7"/>
        <v>11</v>
      </c>
    </row>
    <row r="467" spans="1:3">
      <c r="A467" s="143" t="s">
        <v>3180</v>
      </c>
      <c r="B467" s="144" t="s">
        <v>3181</v>
      </c>
      <c r="C467">
        <f t="shared" si="7"/>
        <v>11</v>
      </c>
    </row>
    <row r="468" spans="1:3">
      <c r="A468" s="143" t="s">
        <v>3182</v>
      </c>
      <c r="B468" s="144" t="s">
        <v>3183</v>
      </c>
      <c r="C468">
        <f t="shared" si="7"/>
        <v>11</v>
      </c>
    </row>
    <row r="469" spans="1:3">
      <c r="A469" s="143" t="s">
        <v>3184</v>
      </c>
      <c r="B469" s="144" t="s">
        <v>3185</v>
      </c>
      <c r="C469">
        <f t="shared" si="7"/>
        <v>11</v>
      </c>
    </row>
    <row r="470" spans="1:3">
      <c r="A470" s="143" t="s">
        <v>3186</v>
      </c>
      <c r="B470" s="144" t="s">
        <v>3187</v>
      </c>
      <c r="C470">
        <f t="shared" si="7"/>
        <v>11</v>
      </c>
    </row>
    <row r="471" spans="1:3">
      <c r="A471" s="143" t="s">
        <v>3188</v>
      </c>
      <c r="B471" s="144" t="s">
        <v>3189</v>
      </c>
      <c r="C471">
        <f t="shared" si="7"/>
        <v>11</v>
      </c>
    </row>
    <row r="472" spans="1:3">
      <c r="A472" s="143" t="s">
        <v>3190</v>
      </c>
      <c r="B472" s="144" t="s">
        <v>3191</v>
      </c>
      <c r="C472">
        <f t="shared" si="7"/>
        <v>11</v>
      </c>
    </row>
    <row r="473" spans="1:3">
      <c r="A473" s="143" t="s">
        <v>3192</v>
      </c>
      <c r="B473" s="144" t="s">
        <v>3193</v>
      </c>
      <c r="C473">
        <f t="shared" si="7"/>
        <v>11</v>
      </c>
    </row>
    <row r="474" spans="1:3">
      <c r="A474" s="143" t="s">
        <v>3194</v>
      </c>
      <c r="B474" s="144" t="s">
        <v>3195</v>
      </c>
      <c r="C474">
        <f t="shared" si="7"/>
        <v>11</v>
      </c>
    </row>
    <row r="475" spans="1:3">
      <c r="A475" s="143" t="s">
        <v>3196</v>
      </c>
      <c r="B475" s="144" t="s">
        <v>3197</v>
      </c>
      <c r="C475">
        <f t="shared" si="7"/>
        <v>11</v>
      </c>
    </row>
    <row r="476" spans="1:3">
      <c r="A476" s="143" t="s">
        <v>3198</v>
      </c>
      <c r="B476" s="144" t="s">
        <v>3199</v>
      </c>
      <c r="C476">
        <f t="shared" si="7"/>
        <v>11</v>
      </c>
    </row>
    <row r="477" spans="1:3">
      <c r="A477" s="143" t="s">
        <v>3200</v>
      </c>
      <c r="B477" s="144" t="s">
        <v>3201</v>
      </c>
      <c r="C477">
        <f t="shared" si="7"/>
        <v>11</v>
      </c>
    </row>
    <row r="478" spans="1:3">
      <c r="A478" s="143" t="s">
        <v>4968</v>
      </c>
      <c r="B478" s="144" t="s">
        <v>4969</v>
      </c>
      <c r="C478">
        <f t="shared" si="7"/>
        <v>11</v>
      </c>
    </row>
    <row r="479" spans="1:3">
      <c r="A479" s="143" t="s">
        <v>4970</v>
      </c>
      <c r="B479" s="144" t="s">
        <v>4971</v>
      </c>
      <c r="C479">
        <f t="shared" si="7"/>
        <v>11</v>
      </c>
    </row>
    <row r="480" spans="1:3">
      <c r="A480" s="143" t="s">
        <v>4972</v>
      </c>
      <c r="B480" s="144" t="s">
        <v>4973</v>
      </c>
      <c r="C480">
        <f t="shared" si="7"/>
        <v>11</v>
      </c>
    </row>
    <row r="481" spans="1:3">
      <c r="A481" s="143" t="s">
        <v>4974</v>
      </c>
      <c r="B481" s="144" t="s">
        <v>4975</v>
      </c>
      <c r="C481">
        <f t="shared" si="7"/>
        <v>11</v>
      </c>
    </row>
    <row r="482" spans="1:3">
      <c r="A482" s="141" t="s">
        <v>130</v>
      </c>
      <c r="B482" s="142" t="s">
        <v>1211</v>
      </c>
      <c r="C482">
        <f t="shared" si="7"/>
        <v>7</v>
      </c>
    </row>
    <row r="483" spans="1:3">
      <c r="A483" s="143" t="s">
        <v>687</v>
      </c>
      <c r="B483" s="144" t="s">
        <v>688</v>
      </c>
      <c r="C483">
        <f t="shared" si="7"/>
        <v>11</v>
      </c>
    </row>
    <row r="484" spans="1:3">
      <c r="A484" s="143" t="s">
        <v>4976</v>
      </c>
      <c r="B484" s="144" t="s">
        <v>4977</v>
      </c>
      <c r="C484">
        <f t="shared" si="7"/>
        <v>11</v>
      </c>
    </row>
    <row r="485" spans="1:3">
      <c r="A485" s="143" t="s">
        <v>689</v>
      </c>
      <c r="B485" s="144" t="s">
        <v>690</v>
      </c>
      <c r="C485">
        <f t="shared" si="7"/>
        <v>11</v>
      </c>
    </row>
    <row r="486" spans="1:3">
      <c r="A486" s="143" t="s">
        <v>1585</v>
      </c>
      <c r="B486" s="144" t="s">
        <v>1586</v>
      </c>
      <c r="C486">
        <f t="shared" si="7"/>
        <v>11</v>
      </c>
    </row>
    <row r="487" spans="1:3">
      <c r="A487" s="143" t="s">
        <v>1587</v>
      </c>
      <c r="B487" s="144" t="s">
        <v>1588</v>
      </c>
      <c r="C487">
        <f t="shared" si="7"/>
        <v>11</v>
      </c>
    </row>
    <row r="488" spans="1:3">
      <c r="A488" s="143" t="s">
        <v>4978</v>
      </c>
      <c r="B488" s="144" t="s">
        <v>4979</v>
      </c>
      <c r="C488">
        <f t="shared" si="7"/>
        <v>11</v>
      </c>
    </row>
    <row r="489" spans="1:3">
      <c r="A489" s="143" t="s">
        <v>1589</v>
      </c>
      <c r="B489" s="144" t="s">
        <v>1590</v>
      </c>
      <c r="C489">
        <f t="shared" si="7"/>
        <v>11</v>
      </c>
    </row>
    <row r="490" spans="1:3">
      <c r="A490" s="143" t="s">
        <v>4980</v>
      </c>
      <c r="B490" s="144" t="s">
        <v>4981</v>
      </c>
      <c r="C490">
        <f t="shared" si="7"/>
        <v>11</v>
      </c>
    </row>
    <row r="491" spans="1:3">
      <c r="A491" s="143" t="s">
        <v>3202</v>
      </c>
      <c r="B491" s="144" t="s">
        <v>3203</v>
      </c>
      <c r="C491">
        <f t="shared" si="7"/>
        <v>11</v>
      </c>
    </row>
    <row r="492" spans="1:3">
      <c r="A492" s="143" t="s">
        <v>4982</v>
      </c>
      <c r="B492" s="144" t="s">
        <v>1592</v>
      </c>
      <c r="C492">
        <f t="shared" si="7"/>
        <v>11</v>
      </c>
    </row>
    <row r="493" spans="1:3">
      <c r="A493" s="143" t="s">
        <v>1591</v>
      </c>
      <c r="B493" s="144" t="s">
        <v>1592</v>
      </c>
      <c r="C493">
        <f t="shared" si="7"/>
        <v>11</v>
      </c>
    </row>
    <row r="494" spans="1:3">
      <c r="A494" s="143" t="s">
        <v>1593</v>
      </c>
      <c r="B494" s="144" t="s">
        <v>1594</v>
      </c>
      <c r="C494">
        <f t="shared" si="7"/>
        <v>11</v>
      </c>
    </row>
    <row r="495" spans="1:3">
      <c r="A495" s="143" t="s">
        <v>3204</v>
      </c>
      <c r="B495" s="144" t="s">
        <v>3205</v>
      </c>
      <c r="C495">
        <f t="shared" si="7"/>
        <v>11</v>
      </c>
    </row>
    <row r="496" spans="1:3">
      <c r="A496" s="143" t="s">
        <v>4983</v>
      </c>
      <c r="B496" s="144" t="s">
        <v>4984</v>
      </c>
      <c r="C496">
        <f t="shared" si="7"/>
        <v>11</v>
      </c>
    </row>
    <row r="497" spans="1:3">
      <c r="A497" s="143" t="s">
        <v>4985</v>
      </c>
      <c r="B497" s="144" t="s">
        <v>4986</v>
      </c>
      <c r="C497">
        <f t="shared" si="7"/>
        <v>11</v>
      </c>
    </row>
    <row r="498" spans="1:3">
      <c r="A498" s="143" t="s">
        <v>4987</v>
      </c>
      <c r="B498" s="144" t="s">
        <v>1656</v>
      </c>
      <c r="C498">
        <f t="shared" si="7"/>
        <v>11</v>
      </c>
    </row>
    <row r="499" spans="1:3">
      <c r="A499" s="143" t="s">
        <v>1595</v>
      </c>
      <c r="B499" s="144" t="s">
        <v>1596</v>
      </c>
      <c r="C499">
        <f t="shared" si="7"/>
        <v>11</v>
      </c>
    </row>
    <row r="500" spans="1:3">
      <c r="A500" s="143" t="s">
        <v>4988</v>
      </c>
      <c r="B500" s="144" t="s">
        <v>4989</v>
      </c>
      <c r="C500">
        <f t="shared" si="7"/>
        <v>11</v>
      </c>
    </row>
    <row r="501" spans="1:3">
      <c r="A501" s="143" t="s">
        <v>4990</v>
      </c>
      <c r="B501" s="144" t="s">
        <v>4991</v>
      </c>
      <c r="C501">
        <f t="shared" si="7"/>
        <v>11</v>
      </c>
    </row>
    <row r="502" spans="1:3">
      <c r="A502" s="143" t="s">
        <v>4992</v>
      </c>
      <c r="B502" s="144" t="s">
        <v>4993</v>
      </c>
      <c r="C502">
        <f t="shared" si="7"/>
        <v>11</v>
      </c>
    </row>
    <row r="503" spans="1:3">
      <c r="A503" s="143" t="s">
        <v>4994</v>
      </c>
      <c r="B503" s="144" t="s">
        <v>4995</v>
      </c>
      <c r="C503">
        <f t="shared" si="7"/>
        <v>11</v>
      </c>
    </row>
    <row r="504" spans="1:3">
      <c r="A504" s="143" t="s">
        <v>4996</v>
      </c>
      <c r="B504" s="144" t="s">
        <v>4997</v>
      </c>
      <c r="C504">
        <f t="shared" si="7"/>
        <v>11</v>
      </c>
    </row>
    <row r="505" spans="1:3">
      <c r="A505" s="143" t="s">
        <v>4998</v>
      </c>
      <c r="B505" s="144" t="s">
        <v>4999</v>
      </c>
      <c r="C505">
        <f t="shared" si="7"/>
        <v>11</v>
      </c>
    </row>
    <row r="506" spans="1:3">
      <c r="A506" s="143" t="s">
        <v>5000</v>
      </c>
      <c r="B506" s="144" t="s">
        <v>5001</v>
      </c>
      <c r="C506">
        <f t="shared" si="7"/>
        <v>11</v>
      </c>
    </row>
    <row r="507" spans="1:3">
      <c r="A507" s="143" t="s">
        <v>1924</v>
      </c>
      <c r="B507" s="144" t="s">
        <v>1925</v>
      </c>
      <c r="C507">
        <f t="shared" si="7"/>
        <v>11</v>
      </c>
    </row>
    <row r="508" spans="1:3">
      <c r="A508" s="143" t="s">
        <v>5002</v>
      </c>
      <c r="B508" s="144" t="s">
        <v>5003</v>
      </c>
      <c r="C508">
        <f t="shared" si="7"/>
        <v>11</v>
      </c>
    </row>
    <row r="509" spans="1:3">
      <c r="A509" s="143" t="s">
        <v>1926</v>
      </c>
      <c r="B509" s="144" t="s">
        <v>733</v>
      </c>
      <c r="C509">
        <f t="shared" si="7"/>
        <v>11</v>
      </c>
    </row>
    <row r="510" spans="1:3">
      <c r="A510" s="143" t="s">
        <v>3206</v>
      </c>
      <c r="B510" s="144" t="s">
        <v>3207</v>
      </c>
      <c r="C510">
        <f t="shared" si="7"/>
        <v>11</v>
      </c>
    </row>
    <row r="511" spans="1:3">
      <c r="A511" s="143" t="s">
        <v>3208</v>
      </c>
      <c r="B511" s="144" t="s">
        <v>3209</v>
      </c>
      <c r="C511">
        <f t="shared" si="7"/>
        <v>11</v>
      </c>
    </row>
    <row r="512" spans="1:3">
      <c r="A512" s="143" t="s">
        <v>3210</v>
      </c>
      <c r="B512" s="144" t="s">
        <v>3211</v>
      </c>
      <c r="C512">
        <f t="shared" si="7"/>
        <v>11</v>
      </c>
    </row>
    <row r="513" spans="1:3">
      <c r="A513" s="143" t="s">
        <v>3212</v>
      </c>
      <c r="B513" s="144" t="s">
        <v>3213</v>
      </c>
      <c r="C513">
        <f t="shared" si="7"/>
        <v>11</v>
      </c>
    </row>
    <row r="514" spans="1:3">
      <c r="A514" s="143" t="s">
        <v>3214</v>
      </c>
      <c r="B514" s="144" t="s">
        <v>3215</v>
      </c>
      <c r="C514">
        <f t="shared" si="7"/>
        <v>11</v>
      </c>
    </row>
    <row r="515" spans="1:3">
      <c r="A515" s="143" t="s">
        <v>3216</v>
      </c>
      <c r="B515" s="144" t="s">
        <v>3217</v>
      </c>
      <c r="C515">
        <f t="shared" si="7"/>
        <v>11</v>
      </c>
    </row>
    <row r="516" spans="1:3">
      <c r="A516" s="143" t="s">
        <v>3218</v>
      </c>
      <c r="B516" s="144" t="s">
        <v>3209</v>
      </c>
      <c r="C516">
        <f t="shared" si="7"/>
        <v>11</v>
      </c>
    </row>
    <row r="517" spans="1:3">
      <c r="A517" s="143" t="s">
        <v>3219</v>
      </c>
      <c r="B517" s="144" t="s">
        <v>3220</v>
      </c>
      <c r="C517">
        <f t="shared" si="7"/>
        <v>11</v>
      </c>
    </row>
    <row r="518" spans="1:3">
      <c r="A518" s="143" t="s">
        <v>3221</v>
      </c>
      <c r="B518" s="144" t="s">
        <v>3222</v>
      </c>
      <c r="C518">
        <f t="shared" ref="C518:C581" si="8">LEN(A518)</f>
        <v>11</v>
      </c>
    </row>
    <row r="519" spans="1:3">
      <c r="A519" s="143" t="s">
        <v>3223</v>
      </c>
      <c r="B519" s="144" t="s">
        <v>3224</v>
      </c>
      <c r="C519">
        <f t="shared" si="8"/>
        <v>11</v>
      </c>
    </row>
    <row r="520" spans="1:3">
      <c r="A520" s="143" t="s">
        <v>3225</v>
      </c>
      <c r="B520" s="144" t="s">
        <v>3226</v>
      </c>
      <c r="C520">
        <f t="shared" si="8"/>
        <v>11</v>
      </c>
    </row>
    <row r="521" spans="1:3">
      <c r="A521" s="143" t="s">
        <v>3227</v>
      </c>
      <c r="B521" s="144" t="s">
        <v>3228</v>
      </c>
      <c r="C521">
        <f t="shared" si="8"/>
        <v>11</v>
      </c>
    </row>
    <row r="522" spans="1:3">
      <c r="A522" s="143" t="s">
        <v>3229</v>
      </c>
      <c r="B522" s="144" t="s">
        <v>3230</v>
      </c>
      <c r="C522">
        <f t="shared" si="8"/>
        <v>11</v>
      </c>
    </row>
    <row r="523" spans="1:3">
      <c r="A523" s="143" t="s">
        <v>3231</v>
      </c>
      <c r="B523" s="144" t="s">
        <v>3232</v>
      </c>
      <c r="C523">
        <f t="shared" si="8"/>
        <v>11</v>
      </c>
    </row>
    <row r="524" spans="1:3">
      <c r="A524" s="143" t="s">
        <v>3233</v>
      </c>
      <c r="B524" s="144" t="s">
        <v>3234</v>
      </c>
      <c r="C524">
        <f t="shared" si="8"/>
        <v>11</v>
      </c>
    </row>
    <row r="525" spans="1:3">
      <c r="A525" s="143" t="s">
        <v>5004</v>
      </c>
      <c r="B525" s="144" t="s">
        <v>5005</v>
      </c>
      <c r="C525">
        <f t="shared" si="8"/>
        <v>11</v>
      </c>
    </row>
    <row r="526" spans="1:3">
      <c r="A526" s="143" t="s">
        <v>5006</v>
      </c>
      <c r="B526" s="144" t="s">
        <v>5007</v>
      </c>
      <c r="C526">
        <f t="shared" si="8"/>
        <v>11</v>
      </c>
    </row>
    <row r="527" spans="1:3">
      <c r="A527" s="143" t="s">
        <v>5008</v>
      </c>
      <c r="B527" s="144" t="s">
        <v>5009</v>
      </c>
      <c r="C527">
        <f t="shared" si="8"/>
        <v>11</v>
      </c>
    </row>
    <row r="528" spans="1:3">
      <c r="A528" s="143" t="s">
        <v>5010</v>
      </c>
      <c r="B528" s="144" t="s">
        <v>5011</v>
      </c>
      <c r="C528">
        <f t="shared" si="8"/>
        <v>11</v>
      </c>
    </row>
    <row r="529" spans="1:3">
      <c r="A529" s="143" t="s">
        <v>5012</v>
      </c>
      <c r="B529" s="144" t="s">
        <v>5013</v>
      </c>
      <c r="C529">
        <f t="shared" si="8"/>
        <v>11</v>
      </c>
    </row>
    <row r="530" spans="1:3">
      <c r="A530" s="143" t="s">
        <v>5014</v>
      </c>
      <c r="B530" s="144" t="s">
        <v>5015</v>
      </c>
      <c r="C530">
        <f t="shared" si="8"/>
        <v>11</v>
      </c>
    </row>
    <row r="531" spans="1:3">
      <c r="A531" s="143" t="s">
        <v>5016</v>
      </c>
      <c r="B531" s="144" t="s">
        <v>5017</v>
      </c>
      <c r="C531">
        <f t="shared" si="8"/>
        <v>11</v>
      </c>
    </row>
    <row r="532" spans="1:3">
      <c r="A532" s="143" t="s">
        <v>5018</v>
      </c>
      <c r="B532" s="144" t="s">
        <v>5013</v>
      </c>
      <c r="C532">
        <f t="shared" si="8"/>
        <v>11</v>
      </c>
    </row>
    <row r="533" spans="1:3">
      <c r="A533" s="143" t="s">
        <v>5019</v>
      </c>
      <c r="B533" s="144" t="s">
        <v>5020</v>
      </c>
      <c r="C533">
        <f t="shared" si="8"/>
        <v>11</v>
      </c>
    </row>
    <row r="534" spans="1:3">
      <c r="A534" s="143" t="s">
        <v>5021</v>
      </c>
      <c r="B534" s="144" t="s">
        <v>5017</v>
      </c>
      <c r="C534">
        <f t="shared" si="8"/>
        <v>11</v>
      </c>
    </row>
    <row r="535" spans="1:3">
      <c r="A535" s="141" t="s">
        <v>132</v>
      </c>
      <c r="B535" s="142" t="s">
        <v>1374</v>
      </c>
      <c r="C535">
        <f t="shared" si="8"/>
        <v>7</v>
      </c>
    </row>
    <row r="536" spans="1:3">
      <c r="A536" s="143" t="s">
        <v>691</v>
      </c>
      <c r="B536" s="144" t="s">
        <v>692</v>
      </c>
      <c r="C536">
        <f t="shared" si="8"/>
        <v>11</v>
      </c>
    </row>
    <row r="537" spans="1:3">
      <c r="A537" s="143" t="s">
        <v>693</v>
      </c>
      <c r="B537" s="144" t="s">
        <v>694</v>
      </c>
      <c r="C537">
        <f t="shared" si="8"/>
        <v>11</v>
      </c>
    </row>
    <row r="538" spans="1:3">
      <c r="A538" s="143" t="s">
        <v>5022</v>
      </c>
      <c r="B538" s="144" t="s">
        <v>5023</v>
      </c>
      <c r="C538">
        <f t="shared" si="8"/>
        <v>11</v>
      </c>
    </row>
    <row r="539" spans="1:3">
      <c r="A539" s="143" t="s">
        <v>695</v>
      </c>
      <c r="B539" s="144" t="s">
        <v>696</v>
      </c>
      <c r="C539">
        <f t="shared" si="8"/>
        <v>11</v>
      </c>
    </row>
    <row r="540" spans="1:3">
      <c r="A540" s="143" t="s">
        <v>5024</v>
      </c>
      <c r="B540" s="144" t="s">
        <v>5025</v>
      </c>
      <c r="C540">
        <f t="shared" si="8"/>
        <v>11</v>
      </c>
    </row>
    <row r="541" spans="1:3">
      <c r="A541" s="143" t="s">
        <v>697</v>
      </c>
      <c r="B541" s="144" t="s">
        <v>698</v>
      </c>
      <c r="C541">
        <f t="shared" si="8"/>
        <v>11</v>
      </c>
    </row>
    <row r="542" spans="1:3">
      <c r="A542" s="143" t="s">
        <v>699</v>
      </c>
      <c r="B542" s="144" t="s">
        <v>700</v>
      </c>
      <c r="C542">
        <f t="shared" si="8"/>
        <v>11</v>
      </c>
    </row>
    <row r="543" spans="1:3">
      <c r="A543" s="143" t="s">
        <v>5026</v>
      </c>
      <c r="B543" s="144" t="s">
        <v>5027</v>
      </c>
      <c r="C543">
        <f t="shared" si="8"/>
        <v>11</v>
      </c>
    </row>
    <row r="544" spans="1:3">
      <c r="A544" s="143" t="s">
        <v>5028</v>
      </c>
      <c r="B544" s="144" t="s">
        <v>5029</v>
      </c>
      <c r="C544">
        <f t="shared" si="8"/>
        <v>11</v>
      </c>
    </row>
    <row r="545" spans="1:3">
      <c r="A545" s="143" t="s">
        <v>5030</v>
      </c>
      <c r="B545" s="144" t="s">
        <v>5031</v>
      </c>
      <c r="C545">
        <f t="shared" si="8"/>
        <v>11</v>
      </c>
    </row>
    <row r="546" spans="1:3">
      <c r="A546" s="143" t="s">
        <v>5032</v>
      </c>
      <c r="B546" s="144" t="s">
        <v>5033</v>
      </c>
      <c r="C546">
        <f t="shared" si="8"/>
        <v>11</v>
      </c>
    </row>
    <row r="547" spans="1:3">
      <c r="A547" s="143" t="s">
        <v>5034</v>
      </c>
      <c r="B547" s="144" t="s">
        <v>5035</v>
      </c>
      <c r="C547">
        <f t="shared" si="8"/>
        <v>11</v>
      </c>
    </row>
    <row r="548" spans="1:3">
      <c r="A548" s="143" t="s">
        <v>5036</v>
      </c>
      <c r="B548" s="144" t="s">
        <v>5037</v>
      </c>
      <c r="C548">
        <f t="shared" si="8"/>
        <v>11</v>
      </c>
    </row>
    <row r="549" spans="1:3">
      <c r="A549" s="143" t="s">
        <v>701</v>
      </c>
      <c r="B549" s="144" t="s">
        <v>702</v>
      </c>
      <c r="C549">
        <f t="shared" si="8"/>
        <v>11</v>
      </c>
    </row>
    <row r="550" spans="1:3">
      <c r="A550" s="143" t="s">
        <v>703</v>
      </c>
      <c r="B550" s="144" t="s">
        <v>704</v>
      </c>
      <c r="C550">
        <f t="shared" si="8"/>
        <v>11</v>
      </c>
    </row>
    <row r="551" spans="1:3">
      <c r="A551" s="143" t="s">
        <v>3235</v>
      </c>
      <c r="B551" s="144" t="s">
        <v>3236</v>
      </c>
      <c r="C551">
        <f t="shared" si="8"/>
        <v>11</v>
      </c>
    </row>
    <row r="552" spans="1:3">
      <c r="A552" s="143" t="s">
        <v>3237</v>
      </c>
      <c r="B552" s="144" t="s">
        <v>3238</v>
      </c>
      <c r="C552">
        <f t="shared" si="8"/>
        <v>11</v>
      </c>
    </row>
    <row r="553" spans="1:3">
      <c r="A553" s="143" t="s">
        <v>5038</v>
      </c>
      <c r="B553" s="144" t="s">
        <v>5039</v>
      </c>
      <c r="C553">
        <f t="shared" si="8"/>
        <v>11</v>
      </c>
    </row>
    <row r="554" spans="1:3">
      <c r="A554" s="143" t="s">
        <v>5040</v>
      </c>
      <c r="B554" s="144" t="s">
        <v>5041</v>
      </c>
      <c r="C554">
        <f t="shared" si="8"/>
        <v>11</v>
      </c>
    </row>
    <row r="555" spans="1:3">
      <c r="A555" s="143" t="s">
        <v>5042</v>
      </c>
      <c r="B555" s="144" t="s">
        <v>5043</v>
      </c>
      <c r="C555">
        <f t="shared" si="8"/>
        <v>11</v>
      </c>
    </row>
    <row r="556" spans="1:3">
      <c r="A556" s="143" t="s">
        <v>5044</v>
      </c>
      <c r="B556" s="144" t="s">
        <v>5045</v>
      </c>
      <c r="C556">
        <f t="shared" si="8"/>
        <v>11</v>
      </c>
    </row>
    <row r="557" spans="1:3">
      <c r="A557" s="143" t="s">
        <v>705</v>
      </c>
      <c r="B557" s="144" t="s">
        <v>706</v>
      </c>
      <c r="C557">
        <f t="shared" si="8"/>
        <v>11</v>
      </c>
    </row>
    <row r="558" spans="1:3">
      <c r="A558" s="143" t="s">
        <v>5046</v>
      </c>
      <c r="B558" s="144" t="s">
        <v>5047</v>
      </c>
      <c r="C558">
        <f t="shared" si="8"/>
        <v>11</v>
      </c>
    </row>
    <row r="559" spans="1:3">
      <c r="A559" s="143" t="s">
        <v>5048</v>
      </c>
      <c r="B559" s="144" t="s">
        <v>5049</v>
      </c>
      <c r="C559">
        <f t="shared" si="8"/>
        <v>11</v>
      </c>
    </row>
    <row r="560" spans="1:3">
      <c r="A560" s="143" t="s">
        <v>5050</v>
      </c>
      <c r="B560" s="144" t="s">
        <v>5051</v>
      </c>
      <c r="C560">
        <f t="shared" si="8"/>
        <v>11</v>
      </c>
    </row>
    <row r="561" spans="1:3">
      <c r="A561" s="143" t="s">
        <v>5052</v>
      </c>
      <c r="B561" s="144" t="s">
        <v>5053</v>
      </c>
      <c r="C561">
        <f t="shared" si="8"/>
        <v>11</v>
      </c>
    </row>
    <row r="562" spans="1:3">
      <c r="A562" s="143" t="s">
        <v>707</v>
      </c>
      <c r="B562" s="144" t="s">
        <v>708</v>
      </c>
      <c r="C562">
        <f t="shared" si="8"/>
        <v>11</v>
      </c>
    </row>
    <row r="563" spans="1:3">
      <c r="A563" s="143" t="s">
        <v>5054</v>
      </c>
      <c r="B563" s="144" t="s">
        <v>5055</v>
      </c>
      <c r="C563">
        <f t="shared" si="8"/>
        <v>11</v>
      </c>
    </row>
    <row r="564" spans="1:3">
      <c r="A564" s="143" t="s">
        <v>709</v>
      </c>
      <c r="B564" s="144" t="s">
        <v>710</v>
      </c>
      <c r="C564">
        <f t="shared" si="8"/>
        <v>11</v>
      </c>
    </row>
    <row r="565" spans="1:3">
      <c r="A565" s="143" t="s">
        <v>5056</v>
      </c>
      <c r="B565" s="144" t="s">
        <v>710</v>
      </c>
      <c r="C565">
        <f t="shared" si="8"/>
        <v>11</v>
      </c>
    </row>
    <row r="566" spans="1:3">
      <c r="A566" s="143" t="s">
        <v>5057</v>
      </c>
      <c r="B566" s="144" t="s">
        <v>710</v>
      </c>
      <c r="C566">
        <f t="shared" si="8"/>
        <v>11</v>
      </c>
    </row>
    <row r="567" spans="1:3">
      <c r="A567" s="143" t="s">
        <v>5058</v>
      </c>
      <c r="B567" s="144" t="s">
        <v>710</v>
      </c>
      <c r="C567">
        <f t="shared" si="8"/>
        <v>11</v>
      </c>
    </row>
    <row r="568" spans="1:3">
      <c r="A568" s="143" t="s">
        <v>711</v>
      </c>
      <c r="B568" s="144" t="s">
        <v>712</v>
      </c>
      <c r="C568">
        <f t="shared" si="8"/>
        <v>11</v>
      </c>
    </row>
    <row r="569" spans="1:3">
      <c r="A569" s="143" t="s">
        <v>5059</v>
      </c>
      <c r="B569" s="144" t="s">
        <v>5060</v>
      </c>
      <c r="C569">
        <f t="shared" si="8"/>
        <v>11</v>
      </c>
    </row>
    <row r="570" spans="1:3">
      <c r="A570" s="143" t="s">
        <v>713</v>
      </c>
      <c r="B570" s="144" t="s">
        <v>712</v>
      </c>
      <c r="C570">
        <f t="shared" si="8"/>
        <v>11</v>
      </c>
    </row>
    <row r="571" spans="1:3">
      <c r="A571" s="143" t="s">
        <v>5061</v>
      </c>
      <c r="B571" s="144" t="s">
        <v>712</v>
      </c>
      <c r="C571">
        <f t="shared" si="8"/>
        <v>11</v>
      </c>
    </row>
    <row r="572" spans="1:3">
      <c r="A572" s="143" t="s">
        <v>5062</v>
      </c>
      <c r="B572" s="144" t="s">
        <v>5063</v>
      </c>
      <c r="C572">
        <f t="shared" si="8"/>
        <v>11</v>
      </c>
    </row>
    <row r="573" spans="1:3">
      <c r="A573" s="143" t="s">
        <v>5064</v>
      </c>
      <c r="B573" s="144" t="s">
        <v>5065</v>
      </c>
      <c r="C573">
        <f t="shared" si="8"/>
        <v>11</v>
      </c>
    </row>
    <row r="574" spans="1:3">
      <c r="A574" s="143" t="s">
        <v>1021</v>
      </c>
      <c r="B574" s="144" t="s">
        <v>1022</v>
      </c>
      <c r="C574">
        <f t="shared" si="8"/>
        <v>11</v>
      </c>
    </row>
    <row r="575" spans="1:3">
      <c r="A575" s="143" t="s">
        <v>1023</v>
      </c>
      <c r="B575" s="144" t="s">
        <v>1024</v>
      </c>
      <c r="C575">
        <f t="shared" si="8"/>
        <v>11</v>
      </c>
    </row>
    <row r="576" spans="1:3">
      <c r="A576" s="143" t="s">
        <v>1025</v>
      </c>
      <c r="B576" s="144" t="s">
        <v>1026</v>
      </c>
      <c r="C576">
        <f t="shared" si="8"/>
        <v>11</v>
      </c>
    </row>
    <row r="577" spans="1:3">
      <c r="A577" s="143" t="s">
        <v>5066</v>
      </c>
      <c r="B577" s="144" t="s">
        <v>5067</v>
      </c>
      <c r="C577">
        <f t="shared" si="8"/>
        <v>11</v>
      </c>
    </row>
    <row r="578" spans="1:3">
      <c r="A578" s="143" t="s">
        <v>1027</v>
      </c>
      <c r="B578" s="144" t="s">
        <v>1028</v>
      </c>
      <c r="C578">
        <f t="shared" si="8"/>
        <v>11</v>
      </c>
    </row>
    <row r="579" spans="1:3">
      <c r="A579" s="143" t="s">
        <v>1029</v>
      </c>
      <c r="B579" s="144" t="s">
        <v>1030</v>
      </c>
      <c r="C579">
        <f t="shared" si="8"/>
        <v>11</v>
      </c>
    </row>
    <row r="580" spans="1:3">
      <c r="A580" s="143" t="s">
        <v>1031</v>
      </c>
      <c r="B580" s="144" t="s">
        <v>1032</v>
      </c>
      <c r="C580">
        <f t="shared" si="8"/>
        <v>11</v>
      </c>
    </row>
    <row r="581" spans="1:3">
      <c r="A581" s="143" t="s">
        <v>5068</v>
      </c>
      <c r="B581" s="144" t="s">
        <v>5069</v>
      </c>
      <c r="C581">
        <f t="shared" si="8"/>
        <v>11</v>
      </c>
    </row>
    <row r="582" spans="1:3">
      <c r="A582" s="143" t="s">
        <v>1033</v>
      </c>
      <c r="B582" s="144" t="s">
        <v>1034</v>
      </c>
      <c r="C582">
        <f t="shared" ref="C582:C645" si="9">LEN(A582)</f>
        <v>11</v>
      </c>
    </row>
    <row r="583" spans="1:3">
      <c r="A583" s="143" t="s">
        <v>5070</v>
      </c>
      <c r="B583" s="144" t="s">
        <v>5071</v>
      </c>
      <c r="C583">
        <f t="shared" si="9"/>
        <v>11</v>
      </c>
    </row>
    <row r="584" spans="1:3">
      <c r="A584" s="143" t="s">
        <v>5072</v>
      </c>
      <c r="B584" s="144" t="s">
        <v>5073</v>
      </c>
      <c r="C584">
        <f t="shared" si="9"/>
        <v>11</v>
      </c>
    </row>
    <row r="585" spans="1:3">
      <c r="A585" s="143" t="s">
        <v>1035</v>
      </c>
      <c r="B585" s="144" t="s">
        <v>1036</v>
      </c>
      <c r="C585">
        <f t="shared" si="9"/>
        <v>11</v>
      </c>
    </row>
    <row r="586" spans="1:3">
      <c r="A586" s="143" t="s">
        <v>1037</v>
      </c>
      <c r="B586" s="144" t="s">
        <v>1038</v>
      </c>
      <c r="C586">
        <f t="shared" si="9"/>
        <v>11</v>
      </c>
    </row>
    <row r="587" spans="1:3">
      <c r="A587" s="143" t="s">
        <v>1039</v>
      </c>
      <c r="B587" s="144" t="s">
        <v>1040</v>
      </c>
      <c r="C587">
        <f t="shared" si="9"/>
        <v>11</v>
      </c>
    </row>
    <row r="588" spans="1:3">
      <c r="A588" s="143" t="s">
        <v>5074</v>
      </c>
      <c r="B588" s="144" t="s">
        <v>5075</v>
      </c>
      <c r="C588">
        <f t="shared" si="9"/>
        <v>11</v>
      </c>
    </row>
    <row r="589" spans="1:3">
      <c r="A589" s="143" t="s">
        <v>5076</v>
      </c>
      <c r="B589" s="144" t="s">
        <v>1041</v>
      </c>
      <c r="C589">
        <f t="shared" si="9"/>
        <v>11</v>
      </c>
    </row>
    <row r="590" spans="1:3">
      <c r="A590" s="143" t="s">
        <v>1042</v>
      </c>
      <c r="B590" s="144" t="s">
        <v>1043</v>
      </c>
      <c r="C590">
        <f t="shared" si="9"/>
        <v>11</v>
      </c>
    </row>
    <row r="591" spans="1:3">
      <c r="A591" s="143" t="s">
        <v>5077</v>
      </c>
      <c r="B591" s="144" t="s">
        <v>5078</v>
      </c>
      <c r="C591">
        <f t="shared" si="9"/>
        <v>11</v>
      </c>
    </row>
    <row r="592" spans="1:3">
      <c r="A592" s="143" t="s">
        <v>1044</v>
      </c>
      <c r="B592" s="144" t="s">
        <v>1045</v>
      </c>
      <c r="C592">
        <f t="shared" si="9"/>
        <v>11</v>
      </c>
    </row>
    <row r="593" spans="1:3">
      <c r="A593" s="143" t="s">
        <v>5079</v>
      </c>
      <c r="B593" s="144" t="s">
        <v>5080</v>
      </c>
      <c r="C593">
        <f t="shared" si="9"/>
        <v>11</v>
      </c>
    </row>
    <row r="594" spans="1:3">
      <c r="A594" s="143" t="s">
        <v>5081</v>
      </c>
      <c r="B594" s="144" t="s">
        <v>5082</v>
      </c>
      <c r="C594">
        <f t="shared" si="9"/>
        <v>11</v>
      </c>
    </row>
    <row r="595" spans="1:3">
      <c r="A595" s="143" t="s">
        <v>1046</v>
      </c>
      <c r="B595" s="144" t="s">
        <v>1047</v>
      </c>
      <c r="C595">
        <f t="shared" si="9"/>
        <v>11</v>
      </c>
    </row>
    <row r="596" spans="1:3">
      <c r="A596" s="143" t="s">
        <v>1048</v>
      </c>
      <c r="B596" s="144" t="s">
        <v>1049</v>
      </c>
      <c r="C596">
        <f t="shared" si="9"/>
        <v>11</v>
      </c>
    </row>
    <row r="597" spans="1:3">
      <c r="A597" s="143" t="s">
        <v>1050</v>
      </c>
      <c r="B597" s="144" t="s">
        <v>1051</v>
      </c>
      <c r="C597">
        <f t="shared" si="9"/>
        <v>11</v>
      </c>
    </row>
    <row r="598" spans="1:3">
      <c r="A598" s="143" t="s">
        <v>5083</v>
      </c>
      <c r="B598" s="144" t="s">
        <v>5084</v>
      </c>
      <c r="C598">
        <f t="shared" si="9"/>
        <v>11</v>
      </c>
    </row>
    <row r="599" spans="1:3">
      <c r="A599" s="143" t="s">
        <v>5085</v>
      </c>
      <c r="B599" s="144" t="s">
        <v>5086</v>
      </c>
      <c r="C599">
        <f t="shared" si="9"/>
        <v>11</v>
      </c>
    </row>
    <row r="600" spans="1:3">
      <c r="A600" s="143" t="s">
        <v>5087</v>
      </c>
      <c r="B600" s="144" t="s">
        <v>5088</v>
      </c>
      <c r="C600">
        <f t="shared" si="9"/>
        <v>11</v>
      </c>
    </row>
    <row r="601" spans="1:3">
      <c r="A601" s="143" t="s">
        <v>5089</v>
      </c>
      <c r="B601" s="144" t="s">
        <v>5090</v>
      </c>
      <c r="C601">
        <f t="shared" si="9"/>
        <v>11</v>
      </c>
    </row>
    <row r="602" spans="1:3">
      <c r="A602" s="143" t="s">
        <v>1052</v>
      </c>
      <c r="B602" s="144" t="s">
        <v>1053</v>
      </c>
      <c r="C602">
        <f t="shared" si="9"/>
        <v>11</v>
      </c>
    </row>
    <row r="603" spans="1:3">
      <c r="A603" s="143" t="s">
        <v>1597</v>
      </c>
      <c r="B603" s="144" t="s">
        <v>1598</v>
      </c>
      <c r="C603">
        <f t="shared" si="9"/>
        <v>11</v>
      </c>
    </row>
    <row r="604" spans="1:3">
      <c r="A604" s="143" t="s">
        <v>1599</v>
      </c>
      <c r="B604" s="144" t="s">
        <v>1600</v>
      </c>
      <c r="C604">
        <f t="shared" si="9"/>
        <v>11</v>
      </c>
    </row>
    <row r="605" spans="1:3">
      <c r="A605" s="143" t="s">
        <v>1601</v>
      </c>
      <c r="B605" s="144" t="s">
        <v>1602</v>
      </c>
      <c r="C605">
        <f t="shared" si="9"/>
        <v>11</v>
      </c>
    </row>
    <row r="606" spans="1:3">
      <c r="A606" s="143" t="s">
        <v>1603</v>
      </c>
      <c r="B606" s="144" t="s">
        <v>1604</v>
      </c>
      <c r="C606">
        <f t="shared" si="9"/>
        <v>11</v>
      </c>
    </row>
    <row r="607" spans="1:3">
      <c r="A607" s="143" t="s">
        <v>1605</v>
      </c>
      <c r="B607" s="144" t="s">
        <v>1606</v>
      </c>
      <c r="C607">
        <f t="shared" si="9"/>
        <v>11</v>
      </c>
    </row>
    <row r="608" spans="1:3">
      <c r="A608" s="143" t="s">
        <v>1607</v>
      </c>
      <c r="B608" s="144" t="s">
        <v>1608</v>
      </c>
      <c r="C608">
        <f t="shared" si="9"/>
        <v>11</v>
      </c>
    </row>
    <row r="609" spans="1:3">
      <c r="A609" s="143" t="s">
        <v>1609</v>
      </c>
      <c r="B609" s="144" t="s">
        <v>1610</v>
      </c>
      <c r="C609">
        <f t="shared" si="9"/>
        <v>11</v>
      </c>
    </row>
    <row r="610" spans="1:3">
      <c r="A610" s="143" t="s">
        <v>1611</v>
      </c>
      <c r="B610" s="144" t="s">
        <v>1612</v>
      </c>
      <c r="C610">
        <f t="shared" si="9"/>
        <v>11</v>
      </c>
    </row>
    <row r="611" spans="1:3">
      <c r="A611" s="143" t="s">
        <v>1613</v>
      </c>
      <c r="B611" s="144" t="s">
        <v>1614</v>
      </c>
      <c r="C611">
        <f t="shared" si="9"/>
        <v>11</v>
      </c>
    </row>
    <row r="612" spans="1:3">
      <c r="A612" s="143" t="s">
        <v>1615</v>
      </c>
      <c r="B612" s="144" t="s">
        <v>1616</v>
      </c>
      <c r="C612">
        <f t="shared" si="9"/>
        <v>11</v>
      </c>
    </row>
    <row r="613" spans="1:3">
      <c r="A613" s="143" t="s">
        <v>1617</v>
      </c>
      <c r="B613" s="144" t="s">
        <v>1618</v>
      </c>
      <c r="C613">
        <f t="shared" si="9"/>
        <v>11</v>
      </c>
    </row>
    <row r="614" spans="1:3">
      <c r="A614" s="143" t="s">
        <v>1619</v>
      </c>
      <c r="B614" s="144" t="s">
        <v>1620</v>
      </c>
      <c r="C614">
        <f t="shared" si="9"/>
        <v>11</v>
      </c>
    </row>
    <row r="615" spans="1:3">
      <c r="A615" s="143" t="s">
        <v>1621</v>
      </c>
      <c r="B615" s="144" t="s">
        <v>1622</v>
      </c>
      <c r="C615">
        <f t="shared" si="9"/>
        <v>11</v>
      </c>
    </row>
    <row r="616" spans="1:3">
      <c r="A616" s="143" t="s">
        <v>1623</v>
      </c>
      <c r="B616" s="144" t="s">
        <v>1624</v>
      </c>
      <c r="C616">
        <f t="shared" si="9"/>
        <v>11</v>
      </c>
    </row>
    <row r="617" spans="1:3">
      <c r="A617" s="143" t="s">
        <v>1625</v>
      </c>
      <c r="B617" s="144" t="s">
        <v>1626</v>
      </c>
      <c r="C617">
        <f t="shared" si="9"/>
        <v>11</v>
      </c>
    </row>
    <row r="618" spans="1:3">
      <c r="A618" s="143" t="s">
        <v>1627</v>
      </c>
      <c r="B618" s="144" t="s">
        <v>1628</v>
      </c>
      <c r="C618">
        <f t="shared" si="9"/>
        <v>11</v>
      </c>
    </row>
    <row r="619" spans="1:3">
      <c r="A619" s="143" t="s">
        <v>1629</v>
      </c>
      <c r="B619" s="144" t="s">
        <v>1630</v>
      </c>
      <c r="C619">
        <f t="shared" si="9"/>
        <v>11</v>
      </c>
    </row>
    <row r="620" spans="1:3">
      <c r="A620" s="143" t="s">
        <v>5091</v>
      </c>
      <c r="B620" s="144" t="s">
        <v>5092</v>
      </c>
      <c r="C620">
        <f t="shared" si="9"/>
        <v>11</v>
      </c>
    </row>
    <row r="621" spans="1:3">
      <c r="A621" s="143" t="s">
        <v>1631</v>
      </c>
      <c r="B621" s="144" t="s">
        <v>1632</v>
      </c>
      <c r="C621">
        <f t="shared" si="9"/>
        <v>11</v>
      </c>
    </row>
    <row r="622" spans="1:3">
      <c r="A622" s="143" t="s">
        <v>5093</v>
      </c>
      <c r="B622" s="144" t="s">
        <v>5094</v>
      </c>
      <c r="C622">
        <f t="shared" si="9"/>
        <v>11</v>
      </c>
    </row>
    <row r="623" spans="1:3">
      <c r="A623" s="143" t="s">
        <v>5095</v>
      </c>
      <c r="B623" s="144" t="s">
        <v>5096</v>
      </c>
      <c r="C623">
        <f t="shared" si="9"/>
        <v>11</v>
      </c>
    </row>
    <row r="624" spans="1:3">
      <c r="A624" s="143" t="s">
        <v>1633</v>
      </c>
      <c r="B624" s="144" t="s">
        <v>1634</v>
      </c>
      <c r="C624">
        <f t="shared" si="9"/>
        <v>11</v>
      </c>
    </row>
    <row r="625" spans="1:3">
      <c r="A625" s="143" t="s">
        <v>1635</v>
      </c>
      <c r="B625" s="144" t="s">
        <v>1636</v>
      </c>
      <c r="C625">
        <f t="shared" si="9"/>
        <v>11</v>
      </c>
    </row>
    <row r="626" spans="1:3">
      <c r="A626" s="143" t="s">
        <v>1637</v>
      </c>
      <c r="B626" s="144" t="s">
        <v>1638</v>
      </c>
      <c r="C626">
        <f t="shared" si="9"/>
        <v>11</v>
      </c>
    </row>
    <row r="627" spans="1:3">
      <c r="A627" s="143" t="s">
        <v>1639</v>
      </c>
      <c r="B627" s="144" t="s">
        <v>1640</v>
      </c>
      <c r="C627">
        <f t="shared" si="9"/>
        <v>11</v>
      </c>
    </row>
    <row r="628" spans="1:3">
      <c r="A628" s="143" t="s">
        <v>1641</v>
      </c>
      <c r="B628" s="144" t="s">
        <v>1642</v>
      </c>
      <c r="C628">
        <f t="shared" si="9"/>
        <v>11</v>
      </c>
    </row>
    <row r="629" spans="1:3">
      <c r="A629" s="143" t="s">
        <v>1643</v>
      </c>
      <c r="B629" s="144" t="s">
        <v>1644</v>
      </c>
      <c r="C629">
        <f t="shared" si="9"/>
        <v>11</v>
      </c>
    </row>
    <row r="630" spans="1:3">
      <c r="A630" s="143" t="s">
        <v>1645</v>
      </c>
      <c r="B630" s="144" t="s">
        <v>1646</v>
      </c>
      <c r="C630">
        <f t="shared" si="9"/>
        <v>11</v>
      </c>
    </row>
    <row r="631" spans="1:3">
      <c r="A631" s="143" t="s">
        <v>1647</v>
      </c>
      <c r="B631" s="144" t="s">
        <v>1648</v>
      </c>
      <c r="C631">
        <f t="shared" si="9"/>
        <v>11</v>
      </c>
    </row>
    <row r="632" spans="1:3">
      <c r="A632" s="143" t="s">
        <v>5097</v>
      </c>
      <c r="B632" s="144" t="s">
        <v>5098</v>
      </c>
      <c r="C632">
        <f t="shared" si="9"/>
        <v>11</v>
      </c>
    </row>
    <row r="633" spans="1:3">
      <c r="A633" s="143" t="s">
        <v>1649</v>
      </c>
      <c r="B633" s="144" t="s">
        <v>732</v>
      </c>
      <c r="C633">
        <f t="shared" si="9"/>
        <v>11</v>
      </c>
    </row>
    <row r="634" spans="1:3">
      <c r="A634" s="143" t="s">
        <v>1650</v>
      </c>
      <c r="B634" s="144" t="s">
        <v>917</v>
      </c>
      <c r="C634">
        <f t="shared" si="9"/>
        <v>11</v>
      </c>
    </row>
    <row r="635" spans="1:3">
      <c r="A635" s="143" t="s">
        <v>5099</v>
      </c>
      <c r="B635" s="144" t="s">
        <v>5100</v>
      </c>
      <c r="C635">
        <f t="shared" si="9"/>
        <v>11</v>
      </c>
    </row>
    <row r="636" spans="1:3">
      <c r="A636" s="143" t="s">
        <v>5101</v>
      </c>
      <c r="B636" s="144" t="s">
        <v>5102</v>
      </c>
      <c r="C636">
        <f t="shared" si="9"/>
        <v>11</v>
      </c>
    </row>
    <row r="637" spans="1:3">
      <c r="A637" s="143" t="s">
        <v>5103</v>
      </c>
      <c r="B637" s="144" t="s">
        <v>5104</v>
      </c>
      <c r="C637">
        <f t="shared" si="9"/>
        <v>11</v>
      </c>
    </row>
    <row r="638" spans="1:3">
      <c r="A638" s="143" t="s">
        <v>5105</v>
      </c>
      <c r="B638" s="144" t="s">
        <v>5106</v>
      </c>
      <c r="C638">
        <f t="shared" si="9"/>
        <v>11</v>
      </c>
    </row>
    <row r="639" spans="1:3">
      <c r="A639" s="143" t="s">
        <v>5107</v>
      </c>
      <c r="B639" s="144" t="s">
        <v>5108</v>
      </c>
      <c r="C639">
        <f t="shared" si="9"/>
        <v>11</v>
      </c>
    </row>
    <row r="640" spans="1:3">
      <c r="A640" s="143" t="s">
        <v>5109</v>
      </c>
      <c r="B640" s="144" t="s">
        <v>5110</v>
      </c>
      <c r="C640">
        <f t="shared" si="9"/>
        <v>11</v>
      </c>
    </row>
    <row r="641" spans="1:3">
      <c r="A641" s="143" t="s">
        <v>5111</v>
      </c>
      <c r="B641" s="144" t="s">
        <v>5112</v>
      </c>
      <c r="C641">
        <f t="shared" si="9"/>
        <v>11</v>
      </c>
    </row>
    <row r="642" spans="1:3">
      <c r="A642" s="143" t="s">
        <v>1651</v>
      </c>
      <c r="B642" s="144" t="s">
        <v>1652</v>
      </c>
      <c r="C642">
        <f t="shared" si="9"/>
        <v>11</v>
      </c>
    </row>
    <row r="643" spans="1:3">
      <c r="A643" s="143" t="s">
        <v>5113</v>
      </c>
      <c r="B643" s="144" t="s">
        <v>5114</v>
      </c>
      <c r="C643">
        <f t="shared" si="9"/>
        <v>11</v>
      </c>
    </row>
    <row r="644" spans="1:3">
      <c r="A644" s="143" t="s">
        <v>1653</v>
      </c>
      <c r="B644" s="144" t="s">
        <v>1654</v>
      </c>
      <c r="C644">
        <f t="shared" si="9"/>
        <v>11</v>
      </c>
    </row>
    <row r="645" spans="1:3">
      <c r="A645" s="143" t="s">
        <v>5115</v>
      </c>
      <c r="B645" s="144" t="s">
        <v>5116</v>
      </c>
      <c r="C645">
        <f t="shared" si="9"/>
        <v>11</v>
      </c>
    </row>
    <row r="646" spans="1:3">
      <c r="A646" s="143" t="s">
        <v>1655</v>
      </c>
      <c r="B646" s="144" t="s">
        <v>1656</v>
      </c>
      <c r="C646">
        <f t="shared" ref="C646:C709" si="10">LEN(A646)</f>
        <v>11</v>
      </c>
    </row>
    <row r="647" spans="1:3">
      <c r="A647" s="143" t="s">
        <v>5117</v>
      </c>
      <c r="B647" s="144" t="s">
        <v>5118</v>
      </c>
      <c r="C647">
        <f t="shared" si="10"/>
        <v>11</v>
      </c>
    </row>
    <row r="648" spans="1:3">
      <c r="A648" s="143" t="s">
        <v>1927</v>
      </c>
      <c r="B648" s="144" t="s">
        <v>1928</v>
      </c>
      <c r="C648">
        <f t="shared" si="10"/>
        <v>11</v>
      </c>
    </row>
    <row r="649" spans="1:3">
      <c r="A649" s="143" t="s">
        <v>1929</v>
      </c>
      <c r="B649" s="144" t="s">
        <v>1930</v>
      </c>
      <c r="C649">
        <f t="shared" si="10"/>
        <v>11</v>
      </c>
    </row>
    <row r="650" spans="1:3">
      <c r="A650" s="143" t="s">
        <v>1931</v>
      </c>
      <c r="B650" s="144" t="s">
        <v>1932</v>
      </c>
      <c r="C650">
        <f t="shared" si="10"/>
        <v>11</v>
      </c>
    </row>
    <row r="651" spans="1:3">
      <c r="A651" s="143" t="s">
        <v>1933</v>
      </c>
      <c r="B651" s="144" t="s">
        <v>1934</v>
      </c>
      <c r="C651">
        <f t="shared" si="10"/>
        <v>11</v>
      </c>
    </row>
    <row r="652" spans="1:3">
      <c r="A652" s="143" t="s">
        <v>1935</v>
      </c>
      <c r="B652" s="144" t="s">
        <v>1936</v>
      </c>
      <c r="C652">
        <f t="shared" si="10"/>
        <v>11</v>
      </c>
    </row>
    <row r="653" spans="1:3">
      <c r="A653" s="143" t="s">
        <v>5119</v>
      </c>
      <c r="B653" s="144" t="s">
        <v>5120</v>
      </c>
      <c r="C653">
        <f t="shared" si="10"/>
        <v>11</v>
      </c>
    </row>
    <row r="654" spans="1:3">
      <c r="A654" s="143" t="s">
        <v>1937</v>
      </c>
      <c r="B654" s="144" t="s">
        <v>1938</v>
      </c>
      <c r="C654">
        <f t="shared" si="10"/>
        <v>11</v>
      </c>
    </row>
    <row r="655" spans="1:3">
      <c r="A655" s="143" t="s">
        <v>1939</v>
      </c>
      <c r="B655" s="144" t="s">
        <v>1940</v>
      </c>
      <c r="C655">
        <f t="shared" si="10"/>
        <v>11</v>
      </c>
    </row>
    <row r="656" spans="1:3">
      <c r="A656" s="143" t="s">
        <v>1941</v>
      </c>
      <c r="B656" s="144" t="s">
        <v>1942</v>
      </c>
      <c r="C656">
        <f t="shared" si="10"/>
        <v>11</v>
      </c>
    </row>
    <row r="657" spans="1:3">
      <c r="A657" s="143" t="s">
        <v>1943</v>
      </c>
      <c r="B657" s="144" t="s">
        <v>1944</v>
      </c>
      <c r="C657">
        <f t="shared" si="10"/>
        <v>11</v>
      </c>
    </row>
    <row r="658" spans="1:3">
      <c r="A658" s="143" t="s">
        <v>1945</v>
      </c>
      <c r="B658" s="144" t="s">
        <v>1946</v>
      </c>
      <c r="C658">
        <f t="shared" si="10"/>
        <v>11</v>
      </c>
    </row>
    <row r="659" spans="1:3">
      <c r="A659" s="143" t="s">
        <v>1947</v>
      </c>
      <c r="B659" s="144" t="s">
        <v>1948</v>
      </c>
      <c r="C659">
        <f t="shared" si="10"/>
        <v>11</v>
      </c>
    </row>
    <row r="660" spans="1:3">
      <c r="A660" s="143" t="s">
        <v>1949</v>
      </c>
      <c r="B660" s="144" t="s">
        <v>1950</v>
      </c>
      <c r="C660">
        <f t="shared" si="10"/>
        <v>11</v>
      </c>
    </row>
    <row r="661" spans="1:3">
      <c r="A661" s="143" t="s">
        <v>5121</v>
      </c>
      <c r="B661" s="144" t="s">
        <v>5122</v>
      </c>
      <c r="C661">
        <f t="shared" si="10"/>
        <v>11</v>
      </c>
    </row>
    <row r="662" spans="1:3">
      <c r="A662" s="143" t="s">
        <v>1951</v>
      </c>
      <c r="B662" s="144" t="s">
        <v>1952</v>
      </c>
      <c r="C662">
        <f t="shared" si="10"/>
        <v>11</v>
      </c>
    </row>
    <row r="663" spans="1:3">
      <c r="A663" s="143" t="s">
        <v>1953</v>
      </c>
      <c r="B663" s="144" t="s">
        <v>1954</v>
      </c>
      <c r="C663">
        <f t="shared" si="10"/>
        <v>11</v>
      </c>
    </row>
    <row r="664" spans="1:3">
      <c r="A664" s="143" t="s">
        <v>5123</v>
      </c>
      <c r="B664" s="144" t="s">
        <v>5124</v>
      </c>
      <c r="C664">
        <f t="shared" si="10"/>
        <v>11</v>
      </c>
    </row>
    <row r="665" spans="1:3">
      <c r="A665" s="143" t="s">
        <v>5125</v>
      </c>
      <c r="B665" s="144" t="s">
        <v>5126</v>
      </c>
      <c r="C665">
        <f t="shared" si="10"/>
        <v>11</v>
      </c>
    </row>
    <row r="666" spans="1:3">
      <c r="A666" s="143" t="s">
        <v>5127</v>
      </c>
      <c r="B666" s="144" t="s">
        <v>5128</v>
      </c>
      <c r="C666">
        <f t="shared" si="10"/>
        <v>11</v>
      </c>
    </row>
    <row r="667" spans="1:3">
      <c r="A667" s="143" t="s">
        <v>5129</v>
      </c>
      <c r="B667" s="144" t="s">
        <v>5130</v>
      </c>
      <c r="C667">
        <f t="shared" si="10"/>
        <v>11</v>
      </c>
    </row>
    <row r="668" spans="1:3">
      <c r="A668" s="143" t="s">
        <v>5131</v>
      </c>
      <c r="B668" s="144" t="s">
        <v>1955</v>
      </c>
      <c r="C668">
        <f t="shared" si="10"/>
        <v>11</v>
      </c>
    </row>
    <row r="669" spans="1:3">
      <c r="A669" s="143" t="s">
        <v>5132</v>
      </c>
      <c r="B669" s="144" t="s">
        <v>5133</v>
      </c>
      <c r="C669">
        <f t="shared" si="10"/>
        <v>11</v>
      </c>
    </row>
    <row r="670" spans="1:3">
      <c r="A670" s="143" t="s">
        <v>5134</v>
      </c>
      <c r="B670" s="144" t="s">
        <v>5135</v>
      </c>
      <c r="C670">
        <f t="shared" si="10"/>
        <v>11</v>
      </c>
    </row>
    <row r="671" spans="1:3">
      <c r="A671" s="143" t="s">
        <v>1956</v>
      </c>
      <c r="B671" s="144" t="s">
        <v>1957</v>
      </c>
      <c r="C671">
        <f t="shared" si="10"/>
        <v>11</v>
      </c>
    </row>
    <row r="672" spans="1:3">
      <c r="A672" s="143" t="s">
        <v>5136</v>
      </c>
      <c r="B672" s="144" t="s">
        <v>5137</v>
      </c>
      <c r="C672">
        <f t="shared" si="10"/>
        <v>11</v>
      </c>
    </row>
    <row r="673" spans="1:3">
      <c r="A673" s="143" t="s">
        <v>5138</v>
      </c>
      <c r="B673" s="144" t="s">
        <v>1925</v>
      </c>
      <c r="C673">
        <f t="shared" si="10"/>
        <v>11</v>
      </c>
    </row>
    <row r="674" spans="1:3">
      <c r="A674" s="143" t="s">
        <v>3239</v>
      </c>
      <c r="B674" s="144" t="s">
        <v>3240</v>
      </c>
      <c r="C674">
        <f t="shared" si="10"/>
        <v>11</v>
      </c>
    </row>
    <row r="675" spans="1:3">
      <c r="A675" s="143" t="s">
        <v>3241</v>
      </c>
      <c r="B675" s="144" t="s">
        <v>3242</v>
      </c>
      <c r="C675">
        <f t="shared" si="10"/>
        <v>11</v>
      </c>
    </row>
    <row r="676" spans="1:3">
      <c r="A676" s="143" t="s">
        <v>3243</v>
      </c>
      <c r="B676" s="144" t="s">
        <v>1043</v>
      </c>
      <c r="C676">
        <f t="shared" si="10"/>
        <v>11</v>
      </c>
    </row>
    <row r="677" spans="1:3">
      <c r="A677" s="143" t="s">
        <v>3244</v>
      </c>
      <c r="B677" s="144" t="s">
        <v>3245</v>
      </c>
      <c r="C677">
        <f t="shared" si="10"/>
        <v>11</v>
      </c>
    </row>
    <row r="678" spans="1:3">
      <c r="A678" s="143" t="s">
        <v>3246</v>
      </c>
      <c r="B678" s="144" t="s">
        <v>1707</v>
      </c>
      <c r="C678">
        <f t="shared" si="10"/>
        <v>11</v>
      </c>
    </row>
    <row r="679" spans="1:3">
      <c r="A679" s="143" t="s">
        <v>3247</v>
      </c>
      <c r="B679" s="144" t="s">
        <v>3248</v>
      </c>
      <c r="C679">
        <f t="shared" si="10"/>
        <v>11</v>
      </c>
    </row>
    <row r="680" spans="1:3">
      <c r="A680" s="143" t="s">
        <v>3249</v>
      </c>
      <c r="B680" s="144" t="s">
        <v>3250</v>
      </c>
      <c r="C680">
        <f t="shared" si="10"/>
        <v>11</v>
      </c>
    </row>
    <row r="681" spans="1:3">
      <c r="A681" s="143" t="s">
        <v>3251</v>
      </c>
      <c r="B681" s="144" t="s">
        <v>3252</v>
      </c>
      <c r="C681">
        <f t="shared" si="10"/>
        <v>11</v>
      </c>
    </row>
    <row r="682" spans="1:3">
      <c r="A682" s="143" t="s">
        <v>3253</v>
      </c>
      <c r="B682" s="144" t="s">
        <v>3254</v>
      </c>
      <c r="C682">
        <f t="shared" si="10"/>
        <v>11</v>
      </c>
    </row>
    <row r="683" spans="1:3">
      <c r="A683" s="143" t="s">
        <v>3255</v>
      </c>
      <c r="B683" s="144" t="s">
        <v>3256</v>
      </c>
      <c r="C683">
        <f t="shared" si="10"/>
        <v>11</v>
      </c>
    </row>
    <row r="684" spans="1:3">
      <c r="A684" s="143" t="s">
        <v>3257</v>
      </c>
      <c r="B684" s="144" t="s">
        <v>1955</v>
      </c>
      <c r="C684">
        <f t="shared" si="10"/>
        <v>11</v>
      </c>
    </row>
    <row r="685" spans="1:3">
      <c r="A685" s="143" t="s">
        <v>3258</v>
      </c>
      <c r="B685" s="144" t="s">
        <v>3259</v>
      </c>
      <c r="C685">
        <f t="shared" si="10"/>
        <v>11</v>
      </c>
    </row>
    <row r="686" spans="1:3">
      <c r="A686" s="143" t="s">
        <v>3260</v>
      </c>
      <c r="B686" s="144" t="s">
        <v>3261</v>
      </c>
      <c r="C686">
        <f t="shared" si="10"/>
        <v>11</v>
      </c>
    </row>
    <row r="687" spans="1:3">
      <c r="A687" s="143" t="s">
        <v>3262</v>
      </c>
      <c r="B687" s="144" t="s">
        <v>3263</v>
      </c>
      <c r="C687">
        <f t="shared" si="10"/>
        <v>11</v>
      </c>
    </row>
    <row r="688" spans="1:3">
      <c r="A688" s="143" t="s">
        <v>3264</v>
      </c>
      <c r="B688" s="144" t="s">
        <v>3265</v>
      </c>
      <c r="C688">
        <f t="shared" si="10"/>
        <v>11</v>
      </c>
    </row>
    <row r="689" spans="1:3">
      <c r="A689" s="143" t="s">
        <v>3266</v>
      </c>
      <c r="B689" s="144" t="s">
        <v>3267</v>
      </c>
      <c r="C689">
        <f t="shared" si="10"/>
        <v>11</v>
      </c>
    </row>
    <row r="690" spans="1:3">
      <c r="A690" s="143" t="s">
        <v>3268</v>
      </c>
      <c r="B690" s="144" t="s">
        <v>3269</v>
      </c>
      <c r="C690">
        <f t="shared" si="10"/>
        <v>11</v>
      </c>
    </row>
    <row r="691" spans="1:3">
      <c r="A691" s="143" t="s">
        <v>3270</v>
      </c>
      <c r="B691" s="144" t="s">
        <v>3271</v>
      </c>
      <c r="C691">
        <f t="shared" si="10"/>
        <v>11</v>
      </c>
    </row>
    <row r="692" spans="1:3">
      <c r="A692" s="143" t="s">
        <v>3272</v>
      </c>
      <c r="B692" s="144" t="s">
        <v>3273</v>
      </c>
      <c r="C692">
        <f t="shared" si="10"/>
        <v>11</v>
      </c>
    </row>
    <row r="693" spans="1:3">
      <c r="A693" s="143" t="s">
        <v>5139</v>
      </c>
      <c r="B693" s="144" t="s">
        <v>5140</v>
      </c>
      <c r="C693">
        <f t="shared" si="10"/>
        <v>11</v>
      </c>
    </row>
    <row r="694" spans="1:3">
      <c r="A694" s="143" t="s">
        <v>5141</v>
      </c>
      <c r="B694" s="144" t="s">
        <v>5142</v>
      </c>
      <c r="C694">
        <f t="shared" si="10"/>
        <v>11</v>
      </c>
    </row>
    <row r="695" spans="1:3">
      <c r="A695" s="143" t="s">
        <v>5143</v>
      </c>
      <c r="B695" s="144" t="s">
        <v>5144</v>
      </c>
      <c r="C695">
        <f t="shared" si="10"/>
        <v>11</v>
      </c>
    </row>
    <row r="696" spans="1:3">
      <c r="A696" s="143" t="s">
        <v>5145</v>
      </c>
      <c r="B696" s="144" t="s">
        <v>5146</v>
      </c>
      <c r="C696">
        <f t="shared" si="10"/>
        <v>11</v>
      </c>
    </row>
    <row r="697" spans="1:3">
      <c r="A697" s="143" t="s">
        <v>5147</v>
      </c>
      <c r="B697" s="144" t="s">
        <v>5148</v>
      </c>
      <c r="C697">
        <f t="shared" si="10"/>
        <v>11</v>
      </c>
    </row>
    <row r="698" spans="1:3">
      <c r="A698" s="143" t="s">
        <v>5149</v>
      </c>
      <c r="B698" s="144" t="s">
        <v>5150</v>
      </c>
      <c r="C698">
        <f t="shared" si="10"/>
        <v>11</v>
      </c>
    </row>
    <row r="699" spans="1:3">
      <c r="A699" s="143" t="s">
        <v>5151</v>
      </c>
      <c r="B699" s="144" t="s">
        <v>5152</v>
      </c>
      <c r="C699">
        <f t="shared" si="10"/>
        <v>11</v>
      </c>
    </row>
    <row r="700" spans="1:3">
      <c r="A700" s="143" t="s">
        <v>5153</v>
      </c>
      <c r="B700" s="144" t="s">
        <v>5154</v>
      </c>
      <c r="C700">
        <f t="shared" si="10"/>
        <v>11</v>
      </c>
    </row>
    <row r="701" spans="1:3">
      <c r="A701" s="143" t="s">
        <v>5155</v>
      </c>
      <c r="B701" s="144" t="s">
        <v>5156</v>
      </c>
      <c r="C701">
        <f t="shared" si="10"/>
        <v>11</v>
      </c>
    </row>
    <row r="702" spans="1:3">
      <c r="A702" s="143" t="s">
        <v>5157</v>
      </c>
      <c r="B702" s="144" t="s">
        <v>5158</v>
      </c>
      <c r="C702">
        <f t="shared" si="10"/>
        <v>11</v>
      </c>
    </row>
    <row r="703" spans="1:3">
      <c r="A703" s="143" t="s">
        <v>5159</v>
      </c>
      <c r="B703" s="144" t="s">
        <v>5160</v>
      </c>
      <c r="C703">
        <f t="shared" si="10"/>
        <v>11</v>
      </c>
    </row>
    <row r="704" spans="1:3">
      <c r="A704" s="143" t="s">
        <v>5161</v>
      </c>
      <c r="B704" s="144" t="s">
        <v>5162</v>
      </c>
      <c r="C704">
        <f t="shared" si="10"/>
        <v>11</v>
      </c>
    </row>
    <row r="705" spans="1:3">
      <c r="A705" s="143" t="s">
        <v>5163</v>
      </c>
      <c r="B705" s="144" t="s">
        <v>5164</v>
      </c>
      <c r="C705">
        <f t="shared" si="10"/>
        <v>11</v>
      </c>
    </row>
    <row r="706" spans="1:3">
      <c r="A706" s="143" t="s">
        <v>5165</v>
      </c>
      <c r="B706" s="144" t="s">
        <v>732</v>
      </c>
      <c r="C706">
        <f t="shared" si="10"/>
        <v>11</v>
      </c>
    </row>
    <row r="707" spans="1:3">
      <c r="A707" s="143" t="s">
        <v>5166</v>
      </c>
      <c r="B707" s="144" t="s">
        <v>5167</v>
      </c>
      <c r="C707">
        <f t="shared" si="10"/>
        <v>11</v>
      </c>
    </row>
    <row r="708" spans="1:3">
      <c r="A708" s="143" t="s">
        <v>5168</v>
      </c>
      <c r="B708" s="144" t="s">
        <v>5169</v>
      </c>
      <c r="C708">
        <f t="shared" si="10"/>
        <v>11</v>
      </c>
    </row>
    <row r="709" spans="1:3">
      <c r="A709" s="143" t="s">
        <v>5170</v>
      </c>
      <c r="B709" s="144" t="s">
        <v>5171</v>
      </c>
      <c r="C709">
        <f t="shared" si="10"/>
        <v>11</v>
      </c>
    </row>
    <row r="710" spans="1:3">
      <c r="A710" s="143" t="s">
        <v>5172</v>
      </c>
      <c r="B710" s="144" t="s">
        <v>5173</v>
      </c>
      <c r="C710">
        <f t="shared" ref="C710:C773" si="11">LEN(A710)</f>
        <v>11</v>
      </c>
    </row>
    <row r="711" spans="1:3">
      <c r="A711" s="143" t="s">
        <v>5174</v>
      </c>
      <c r="B711" s="144" t="s">
        <v>5175</v>
      </c>
      <c r="C711">
        <f t="shared" si="11"/>
        <v>11</v>
      </c>
    </row>
    <row r="712" spans="1:3">
      <c r="A712" s="143" t="s">
        <v>5176</v>
      </c>
      <c r="B712" s="144" t="s">
        <v>5177</v>
      </c>
      <c r="C712">
        <f t="shared" si="11"/>
        <v>11</v>
      </c>
    </row>
    <row r="713" spans="1:3">
      <c r="A713" s="143" t="s">
        <v>5178</v>
      </c>
      <c r="B713" s="144" t="s">
        <v>5179</v>
      </c>
      <c r="C713">
        <f t="shared" si="11"/>
        <v>11</v>
      </c>
    </row>
    <row r="714" spans="1:3">
      <c r="A714" s="143" t="s">
        <v>5180</v>
      </c>
      <c r="B714" s="144" t="s">
        <v>5181</v>
      </c>
      <c r="C714">
        <f t="shared" si="11"/>
        <v>11</v>
      </c>
    </row>
    <row r="715" spans="1:3">
      <c r="A715" s="143" t="s">
        <v>5182</v>
      </c>
      <c r="B715" s="144" t="s">
        <v>5183</v>
      </c>
      <c r="C715">
        <f t="shared" si="11"/>
        <v>11</v>
      </c>
    </row>
    <row r="716" spans="1:3">
      <c r="A716" s="143" t="s">
        <v>5184</v>
      </c>
      <c r="B716" s="144" t="s">
        <v>5185</v>
      </c>
      <c r="C716">
        <f t="shared" si="11"/>
        <v>11</v>
      </c>
    </row>
    <row r="717" spans="1:3">
      <c r="A717" s="143" t="s">
        <v>5186</v>
      </c>
      <c r="B717" s="144" t="s">
        <v>5187</v>
      </c>
      <c r="C717">
        <f t="shared" si="11"/>
        <v>11</v>
      </c>
    </row>
    <row r="718" spans="1:3">
      <c r="A718" s="143" t="s">
        <v>5188</v>
      </c>
      <c r="B718" s="144" t="s">
        <v>5189</v>
      </c>
      <c r="C718">
        <f t="shared" si="11"/>
        <v>11</v>
      </c>
    </row>
    <row r="719" spans="1:3">
      <c r="A719" s="143" t="s">
        <v>5190</v>
      </c>
      <c r="B719" s="144" t="s">
        <v>5191</v>
      </c>
      <c r="C719">
        <f t="shared" si="11"/>
        <v>11</v>
      </c>
    </row>
    <row r="720" spans="1:3">
      <c r="A720" s="143" t="s">
        <v>5192</v>
      </c>
      <c r="B720" s="144" t="s">
        <v>5193</v>
      </c>
      <c r="C720">
        <f t="shared" si="11"/>
        <v>11</v>
      </c>
    </row>
    <row r="721" spans="1:3">
      <c r="A721" s="143" t="s">
        <v>5194</v>
      </c>
      <c r="B721" s="144" t="s">
        <v>5195</v>
      </c>
      <c r="C721">
        <f t="shared" si="11"/>
        <v>11</v>
      </c>
    </row>
    <row r="722" spans="1:3">
      <c r="A722" s="143" t="s">
        <v>5196</v>
      </c>
      <c r="B722" s="144" t="s">
        <v>5197</v>
      </c>
      <c r="C722">
        <f t="shared" si="11"/>
        <v>11</v>
      </c>
    </row>
    <row r="723" spans="1:3">
      <c r="A723" s="141" t="s">
        <v>136</v>
      </c>
      <c r="B723" s="142" t="s">
        <v>1375</v>
      </c>
      <c r="C723">
        <f t="shared" si="11"/>
        <v>7</v>
      </c>
    </row>
    <row r="724" spans="1:3">
      <c r="A724" s="143" t="s">
        <v>5198</v>
      </c>
      <c r="B724" s="144" t="s">
        <v>5199</v>
      </c>
      <c r="C724">
        <f t="shared" si="11"/>
        <v>11</v>
      </c>
    </row>
    <row r="725" spans="1:3">
      <c r="A725" s="143" t="s">
        <v>5200</v>
      </c>
      <c r="B725" s="144" t="s">
        <v>5201</v>
      </c>
      <c r="C725">
        <f t="shared" si="11"/>
        <v>11</v>
      </c>
    </row>
    <row r="726" spans="1:3">
      <c r="A726" s="143" t="s">
        <v>5202</v>
      </c>
      <c r="B726" s="144" t="s">
        <v>5203</v>
      </c>
      <c r="C726">
        <f t="shared" si="11"/>
        <v>11</v>
      </c>
    </row>
    <row r="727" spans="1:3">
      <c r="A727" s="143" t="s">
        <v>5204</v>
      </c>
      <c r="B727" s="144" t="s">
        <v>5205</v>
      </c>
      <c r="C727">
        <f t="shared" si="11"/>
        <v>11</v>
      </c>
    </row>
    <row r="728" spans="1:3">
      <c r="A728" s="143" t="s">
        <v>5206</v>
      </c>
      <c r="B728" s="144" t="s">
        <v>5207</v>
      </c>
      <c r="C728">
        <f t="shared" si="11"/>
        <v>11</v>
      </c>
    </row>
    <row r="729" spans="1:3">
      <c r="A729" s="143" t="s">
        <v>5208</v>
      </c>
      <c r="B729" s="144" t="s">
        <v>5209</v>
      </c>
      <c r="C729">
        <f t="shared" si="11"/>
        <v>11</v>
      </c>
    </row>
    <row r="730" spans="1:3">
      <c r="A730" s="143" t="s">
        <v>5210</v>
      </c>
      <c r="B730" s="144" t="s">
        <v>5211</v>
      </c>
      <c r="C730">
        <f t="shared" si="11"/>
        <v>11</v>
      </c>
    </row>
    <row r="731" spans="1:3">
      <c r="A731" s="143" t="s">
        <v>5212</v>
      </c>
      <c r="B731" s="144" t="s">
        <v>5213</v>
      </c>
      <c r="C731">
        <f t="shared" si="11"/>
        <v>11</v>
      </c>
    </row>
    <row r="732" spans="1:3">
      <c r="A732" s="143" t="s">
        <v>5214</v>
      </c>
      <c r="B732" s="144" t="s">
        <v>5215</v>
      </c>
      <c r="C732">
        <f t="shared" si="11"/>
        <v>11</v>
      </c>
    </row>
    <row r="733" spans="1:3">
      <c r="A733" s="143" t="s">
        <v>5216</v>
      </c>
      <c r="B733" s="144" t="s">
        <v>5217</v>
      </c>
      <c r="C733">
        <f t="shared" si="11"/>
        <v>11</v>
      </c>
    </row>
    <row r="734" spans="1:3">
      <c r="A734" s="143" t="s">
        <v>5218</v>
      </c>
      <c r="B734" s="144" t="s">
        <v>5219</v>
      </c>
      <c r="C734">
        <f t="shared" si="11"/>
        <v>11</v>
      </c>
    </row>
    <row r="735" spans="1:3">
      <c r="A735" s="143" t="s">
        <v>5220</v>
      </c>
      <c r="B735" s="144" t="s">
        <v>5221</v>
      </c>
      <c r="C735">
        <f t="shared" si="11"/>
        <v>11</v>
      </c>
    </row>
    <row r="736" spans="1:3">
      <c r="A736" s="143" t="s">
        <v>5222</v>
      </c>
      <c r="B736" s="144" t="s">
        <v>5223</v>
      </c>
      <c r="C736">
        <f t="shared" si="11"/>
        <v>11</v>
      </c>
    </row>
    <row r="737" spans="1:3">
      <c r="A737" s="143" t="s">
        <v>714</v>
      </c>
      <c r="B737" s="144" t="s">
        <v>715</v>
      </c>
      <c r="C737">
        <f t="shared" si="11"/>
        <v>11</v>
      </c>
    </row>
    <row r="738" spans="1:3">
      <c r="A738" s="143" t="s">
        <v>716</v>
      </c>
      <c r="B738" s="144" t="s">
        <v>717</v>
      </c>
      <c r="C738">
        <f t="shared" si="11"/>
        <v>11</v>
      </c>
    </row>
    <row r="739" spans="1:3">
      <c r="A739" s="143" t="s">
        <v>718</v>
      </c>
      <c r="B739" s="144" t="s">
        <v>719</v>
      </c>
      <c r="C739">
        <f t="shared" si="11"/>
        <v>11</v>
      </c>
    </row>
    <row r="740" spans="1:3">
      <c r="A740" s="143" t="s">
        <v>5224</v>
      </c>
      <c r="B740" s="144" t="s">
        <v>5225</v>
      </c>
      <c r="C740">
        <f t="shared" si="11"/>
        <v>11</v>
      </c>
    </row>
    <row r="741" spans="1:3">
      <c r="A741" s="143" t="s">
        <v>5226</v>
      </c>
      <c r="B741" s="144" t="s">
        <v>5227</v>
      </c>
      <c r="C741">
        <f t="shared" si="11"/>
        <v>11</v>
      </c>
    </row>
    <row r="742" spans="1:3">
      <c r="A742" s="143" t="s">
        <v>5228</v>
      </c>
      <c r="B742" s="144" t="s">
        <v>5229</v>
      </c>
      <c r="C742">
        <f t="shared" si="11"/>
        <v>11</v>
      </c>
    </row>
    <row r="743" spans="1:3">
      <c r="A743" s="143" t="s">
        <v>5230</v>
      </c>
      <c r="B743" s="144" t="s">
        <v>5231</v>
      </c>
      <c r="C743">
        <f t="shared" si="11"/>
        <v>11</v>
      </c>
    </row>
    <row r="744" spans="1:3">
      <c r="A744" s="143" t="s">
        <v>720</v>
      </c>
      <c r="B744" s="144" t="s">
        <v>721</v>
      </c>
      <c r="C744">
        <f t="shared" si="11"/>
        <v>11</v>
      </c>
    </row>
    <row r="745" spans="1:3">
      <c r="A745" s="143" t="s">
        <v>5232</v>
      </c>
      <c r="B745" s="144" t="s">
        <v>5233</v>
      </c>
      <c r="C745">
        <f t="shared" si="11"/>
        <v>11</v>
      </c>
    </row>
    <row r="746" spans="1:3">
      <c r="A746" s="143" t="s">
        <v>3274</v>
      </c>
      <c r="B746" s="144" t="s">
        <v>3275</v>
      </c>
      <c r="C746">
        <f t="shared" si="11"/>
        <v>11</v>
      </c>
    </row>
    <row r="747" spans="1:3">
      <c r="A747" s="143" t="s">
        <v>722</v>
      </c>
      <c r="B747" s="144" t="s">
        <v>723</v>
      </c>
      <c r="C747">
        <f t="shared" si="11"/>
        <v>11</v>
      </c>
    </row>
    <row r="748" spans="1:3">
      <c r="A748" s="143" t="s">
        <v>5234</v>
      </c>
      <c r="B748" s="144" t="s">
        <v>5235</v>
      </c>
      <c r="C748">
        <f t="shared" si="11"/>
        <v>11</v>
      </c>
    </row>
    <row r="749" spans="1:3">
      <c r="A749" s="143" t="s">
        <v>5236</v>
      </c>
      <c r="B749" s="144" t="s">
        <v>5237</v>
      </c>
      <c r="C749">
        <f t="shared" si="11"/>
        <v>11</v>
      </c>
    </row>
    <row r="750" spans="1:3">
      <c r="A750" s="143" t="s">
        <v>5238</v>
      </c>
      <c r="B750" s="144" t="s">
        <v>5239</v>
      </c>
      <c r="C750">
        <f t="shared" si="11"/>
        <v>11</v>
      </c>
    </row>
    <row r="751" spans="1:3">
      <c r="A751" s="143" t="s">
        <v>5240</v>
      </c>
      <c r="B751" s="144" t="s">
        <v>5241</v>
      </c>
      <c r="C751">
        <f t="shared" si="11"/>
        <v>11</v>
      </c>
    </row>
    <row r="752" spans="1:3">
      <c r="A752" s="143" t="s">
        <v>5242</v>
      </c>
      <c r="B752" s="144" t="s">
        <v>5243</v>
      </c>
      <c r="C752">
        <f t="shared" si="11"/>
        <v>11</v>
      </c>
    </row>
    <row r="753" spans="1:3">
      <c r="A753" s="143" t="s">
        <v>5244</v>
      </c>
      <c r="B753" s="144" t="s">
        <v>5245</v>
      </c>
      <c r="C753">
        <f t="shared" si="11"/>
        <v>11</v>
      </c>
    </row>
    <row r="754" spans="1:3">
      <c r="A754" s="143" t="s">
        <v>5246</v>
      </c>
      <c r="B754" s="144" t="s">
        <v>5247</v>
      </c>
      <c r="C754">
        <f t="shared" si="11"/>
        <v>11</v>
      </c>
    </row>
    <row r="755" spans="1:3">
      <c r="A755" s="143" t="s">
        <v>5248</v>
      </c>
      <c r="B755" s="144" t="s">
        <v>5249</v>
      </c>
      <c r="C755">
        <f t="shared" si="11"/>
        <v>11</v>
      </c>
    </row>
    <row r="756" spans="1:3">
      <c r="A756" s="143" t="s">
        <v>5250</v>
      </c>
      <c r="B756" s="144" t="s">
        <v>5251</v>
      </c>
      <c r="C756">
        <f t="shared" si="11"/>
        <v>11</v>
      </c>
    </row>
    <row r="757" spans="1:3">
      <c r="A757" s="143" t="s">
        <v>5252</v>
      </c>
      <c r="B757" s="144" t="s">
        <v>5253</v>
      </c>
      <c r="C757">
        <f t="shared" si="11"/>
        <v>11</v>
      </c>
    </row>
    <row r="758" spans="1:3">
      <c r="A758" s="143" t="s">
        <v>5254</v>
      </c>
      <c r="B758" s="144" t="s">
        <v>5255</v>
      </c>
      <c r="C758">
        <f t="shared" si="11"/>
        <v>11</v>
      </c>
    </row>
    <row r="759" spans="1:3">
      <c r="A759" s="143" t="s">
        <v>5256</v>
      </c>
      <c r="B759" s="144" t="s">
        <v>5257</v>
      </c>
      <c r="C759">
        <f t="shared" si="11"/>
        <v>11</v>
      </c>
    </row>
    <row r="760" spans="1:3">
      <c r="A760" s="143" t="s">
        <v>5258</v>
      </c>
      <c r="B760" s="144" t="s">
        <v>5259</v>
      </c>
      <c r="C760">
        <f t="shared" si="11"/>
        <v>11</v>
      </c>
    </row>
    <row r="761" spans="1:3">
      <c r="A761" s="143" t="s">
        <v>724</v>
      </c>
      <c r="B761" s="144" t="s">
        <v>725</v>
      </c>
      <c r="C761">
        <f t="shared" si="11"/>
        <v>11</v>
      </c>
    </row>
    <row r="762" spans="1:3">
      <c r="A762" s="143" t="s">
        <v>5260</v>
      </c>
      <c r="B762" s="144" t="s">
        <v>5261</v>
      </c>
      <c r="C762">
        <f t="shared" si="11"/>
        <v>11</v>
      </c>
    </row>
    <row r="763" spans="1:3">
      <c r="A763" s="143" t="s">
        <v>5262</v>
      </c>
      <c r="B763" s="144" t="s">
        <v>5263</v>
      </c>
      <c r="C763">
        <f t="shared" si="11"/>
        <v>11</v>
      </c>
    </row>
    <row r="764" spans="1:3">
      <c r="A764" s="143" t="s">
        <v>3276</v>
      </c>
      <c r="B764" s="144" t="s">
        <v>3277</v>
      </c>
      <c r="C764">
        <f t="shared" si="11"/>
        <v>11</v>
      </c>
    </row>
    <row r="765" spans="1:3">
      <c r="A765" s="143" t="s">
        <v>3278</v>
      </c>
      <c r="B765" s="144" t="s">
        <v>3279</v>
      </c>
      <c r="C765">
        <f t="shared" si="11"/>
        <v>11</v>
      </c>
    </row>
    <row r="766" spans="1:3">
      <c r="A766" s="143" t="s">
        <v>5264</v>
      </c>
      <c r="B766" s="144" t="s">
        <v>5265</v>
      </c>
      <c r="C766">
        <f t="shared" si="11"/>
        <v>11</v>
      </c>
    </row>
    <row r="767" spans="1:3">
      <c r="A767" s="143" t="s">
        <v>726</v>
      </c>
      <c r="B767" s="144" t="s">
        <v>727</v>
      </c>
      <c r="C767">
        <f t="shared" si="11"/>
        <v>11</v>
      </c>
    </row>
    <row r="768" spans="1:3">
      <c r="A768" s="143" t="s">
        <v>5266</v>
      </c>
      <c r="B768" s="144" t="s">
        <v>5267</v>
      </c>
      <c r="C768">
        <f t="shared" si="11"/>
        <v>11</v>
      </c>
    </row>
    <row r="769" spans="1:3">
      <c r="A769" s="143" t="s">
        <v>5268</v>
      </c>
      <c r="B769" s="144" t="s">
        <v>5269</v>
      </c>
      <c r="C769">
        <f t="shared" si="11"/>
        <v>11</v>
      </c>
    </row>
    <row r="770" spans="1:3">
      <c r="A770" s="143" t="s">
        <v>5270</v>
      </c>
      <c r="B770" s="144" t="s">
        <v>5271</v>
      </c>
      <c r="C770">
        <f t="shared" si="11"/>
        <v>11</v>
      </c>
    </row>
    <row r="771" spans="1:3">
      <c r="A771" s="143" t="s">
        <v>5272</v>
      </c>
      <c r="B771" s="144" t="s">
        <v>5273</v>
      </c>
      <c r="C771">
        <f t="shared" si="11"/>
        <v>11</v>
      </c>
    </row>
    <row r="772" spans="1:3">
      <c r="A772" s="143" t="s">
        <v>5274</v>
      </c>
      <c r="B772" s="144" t="s">
        <v>5275</v>
      </c>
      <c r="C772">
        <f t="shared" si="11"/>
        <v>11</v>
      </c>
    </row>
    <row r="773" spans="1:3">
      <c r="A773" s="143" t="s">
        <v>5276</v>
      </c>
      <c r="B773" s="144" t="s">
        <v>5277</v>
      </c>
      <c r="C773">
        <f t="shared" si="11"/>
        <v>11</v>
      </c>
    </row>
    <row r="774" spans="1:3">
      <c r="A774" s="143" t="s">
        <v>5278</v>
      </c>
      <c r="B774" s="144" t="s">
        <v>5279</v>
      </c>
      <c r="C774">
        <f t="shared" ref="C774:C837" si="12">LEN(A774)</f>
        <v>11</v>
      </c>
    </row>
    <row r="775" spans="1:3">
      <c r="A775" s="143" t="s">
        <v>5280</v>
      </c>
      <c r="B775" s="144" t="s">
        <v>5281</v>
      </c>
      <c r="C775">
        <f t="shared" si="12"/>
        <v>11</v>
      </c>
    </row>
    <row r="776" spans="1:3">
      <c r="A776" s="143" t="s">
        <v>5282</v>
      </c>
      <c r="B776" s="144" t="s">
        <v>5283</v>
      </c>
      <c r="C776">
        <f t="shared" si="12"/>
        <v>11</v>
      </c>
    </row>
    <row r="777" spans="1:3">
      <c r="A777" s="143" t="s">
        <v>5284</v>
      </c>
      <c r="B777" s="144" t="s">
        <v>5285</v>
      </c>
      <c r="C777">
        <f t="shared" si="12"/>
        <v>11</v>
      </c>
    </row>
    <row r="778" spans="1:3">
      <c r="A778" s="143" t="s">
        <v>5286</v>
      </c>
      <c r="B778" s="144" t="s">
        <v>5287</v>
      </c>
      <c r="C778">
        <f t="shared" si="12"/>
        <v>11</v>
      </c>
    </row>
    <row r="779" spans="1:3">
      <c r="A779" s="143" t="s">
        <v>5288</v>
      </c>
      <c r="B779" s="144" t="s">
        <v>5289</v>
      </c>
      <c r="C779">
        <f t="shared" si="12"/>
        <v>11</v>
      </c>
    </row>
    <row r="780" spans="1:3">
      <c r="A780" s="143" t="s">
        <v>5290</v>
      </c>
      <c r="B780" s="144" t="s">
        <v>5291</v>
      </c>
      <c r="C780">
        <f t="shared" si="12"/>
        <v>11</v>
      </c>
    </row>
    <row r="781" spans="1:3">
      <c r="A781" s="143" t="s">
        <v>5292</v>
      </c>
      <c r="B781" s="144" t="s">
        <v>5293</v>
      </c>
      <c r="C781">
        <f t="shared" si="12"/>
        <v>11</v>
      </c>
    </row>
    <row r="782" spans="1:3">
      <c r="A782" s="143" t="s">
        <v>5294</v>
      </c>
      <c r="B782" s="144" t="s">
        <v>5295</v>
      </c>
      <c r="C782">
        <f t="shared" si="12"/>
        <v>11</v>
      </c>
    </row>
    <row r="783" spans="1:3">
      <c r="A783" s="143" t="s">
        <v>5296</v>
      </c>
      <c r="B783" s="144" t="s">
        <v>5297</v>
      </c>
      <c r="C783">
        <f t="shared" si="12"/>
        <v>11</v>
      </c>
    </row>
    <row r="784" spans="1:3">
      <c r="A784" s="143" t="s">
        <v>5298</v>
      </c>
      <c r="B784" s="144" t="s">
        <v>5299</v>
      </c>
      <c r="C784">
        <f t="shared" si="12"/>
        <v>11</v>
      </c>
    </row>
    <row r="785" spans="1:3">
      <c r="A785" s="143" t="s">
        <v>5300</v>
      </c>
      <c r="B785" s="144" t="s">
        <v>5301</v>
      </c>
      <c r="C785">
        <f t="shared" si="12"/>
        <v>11</v>
      </c>
    </row>
    <row r="786" spans="1:3">
      <c r="A786" s="143" t="s">
        <v>5302</v>
      </c>
      <c r="B786" s="144" t="s">
        <v>5303</v>
      </c>
      <c r="C786">
        <f t="shared" si="12"/>
        <v>11</v>
      </c>
    </row>
    <row r="787" spans="1:3">
      <c r="A787" s="143" t="s">
        <v>1054</v>
      </c>
      <c r="B787" s="144" t="s">
        <v>1055</v>
      </c>
      <c r="C787">
        <f t="shared" si="12"/>
        <v>11</v>
      </c>
    </row>
    <row r="788" spans="1:3">
      <c r="A788" s="143" t="s">
        <v>5304</v>
      </c>
      <c r="B788" s="144" t="s">
        <v>5305</v>
      </c>
      <c r="C788">
        <f t="shared" si="12"/>
        <v>11</v>
      </c>
    </row>
    <row r="789" spans="1:3">
      <c r="A789" s="143" t="s">
        <v>5306</v>
      </c>
      <c r="B789" s="144" t="s">
        <v>5307</v>
      </c>
      <c r="C789">
        <f t="shared" si="12"/>
        <v>11</v>
      </c>
    </row>
    <row r="790" spans="1:3">
      <c r="A790" s="143" t="s">
        <v>5308</v>
      </c>
      <c r="B790" s="144" t="s">
        <v>5309</v>
      </c>
      <c r="C790">
        <f t="shared" si="12"/>
        <v>11</v>
      </c>
    </row>
    <row r="791" spans="1:3">
      <c r="A791" s="143" t="s">
        <v>5310</v>
      </c>
      <c r="B791" s="144" t="s">
        <v>5311</v>
      </c>
      <c r="C791">
        <f t="shared" si="12"/>
        <v>11</v>
      </c>
    </row>
    <row r="792" spans="1:3">
      <c r="A792" s="143" t="s">
        <v>5312</v>
      </c>
      <c r="B792" s="144" t="s">
        <v>5313</v>
      </c>
      <c r="C792">
        <f t="shared" si="12"/>
        <v>11</v>
      </c>
    </row>
    <row r="793" spans="1:3">
      <c r="A793" s="143" t="s">
        <v>5314</v>
      </c>
      <c r="B793" s="144" t="s">
        <v>5315</v>
      </c>
      <c r="C793">
        <f t="shared" si="12"/>
        <v>11</v>
      </c>
    </row>
    <row r="794" spans="1:3">
      <c r="A794" s="143" t="s">
        <v>5316</v>
      </c>
      <c r="B794" s="144" t="s">
        <v>5317</v>
      </c>
      <c r="C794">
        <f t="shared" si="12"/>
        <v>11</v>
      </c>
    </row>
    <row r="795" spans="1:3">
      <c r="A795" s="143" t="s">
        <v>5318</v>
      </c>
      <c r="B795" s="144" t="s">
        <v>5319</v>
      </c>
      <c r="C795">
        <f t="shared" si="12"/>
        <v>11</v>
      </c>
    </row>
    <row r="796" spans="1:3">
      <c r="A796" s="143" t="s">
        <v>5320</v>
      </c>
      <c r="B796" s="144" t="s">
        <v>5321</v>
      </c>
      <c r="C796">
        <f t="shared" si="12"/>
        <v>11</v>
      </c>
    </row>
    <row r="797" spans="1:3">
      <c r="A797" s="143" t="s">
        <v>5322</v>
      </c>
      <c r="B797" s="144" t="s">
        <v>5323</v>
      </c>
      <c r="C797">
        <f t="shared" si="12"/>
        <v>11</v>
      </c>
    </row>
    <row r="798" spans="1:3">
      <c r="A798" s="143" t="s">
        <v>5324</v>
      </c>
      <c r="B798" s="144" t="s">
        <v>5325</v>
      </c>
      <c r="C798">
        <f t="shared" si="12"/>
        <v>11</v>
      </c>
    </row>
    <row r="799" spans="1:3">
      <c r="A799" s="143" t="s">
        <v>1056</v>
      </c>
      <c r="B799" s="144" t="s">
        <v>1057</v>
      </c>
      <c r="C799">
        <f t="shared" si="12"/>
        <v>11</v>
      </c>
    </row>
    <row r="800" spans="1:3">
      <c r="A800" s="143" t="s">
        <v>1058</v>
      </c>
      <c r="B800" s="144" t="s">
        <v>1059</v>
      </c>
      <c r="C800">
        <f t="shared" si="12"/>
        <v>11</v>
      </c>
    </row>
    <row r="801" spans="1:3">
      <c r="A801" s="143" t="s">
        <v>5326</v>
      </c>
      <c r="B801" s="144" t="s">
        <v>5327</v>
      </c>
      <c r="C801">
        <f t="shared" si="12"/>
        <v>11</v>
      </c>
    </row>
    <row r="802" spans="1:3">
      <c r="A802" s="143" t="s">
        <v>5328</v>
      </c>
      <c r="B802" s="144" t="s">
        <v>5329</v>
      </c>
      <c r="C802">
        <f t="shared" si="12"/>
        <v>11</v>
      </c>
    </row>
    <row r="803" spans="1:3">
      <c r="A803" s="143" t="s">
        <v>5330</v>
      </c>
      <c r="B803" s="144" t="s">
        <v>5331</v>
      </c>
      <c r="C803">
        <f t="shared" si="12"/>
        <v>11</v>
      </c>
    </row>
    <row r="804" spans="1:3">
      <c r="A804" s="143" t="s">
        <v>5332</v>
      </c>
      <c r="B804" s="144" t="s">
        <v>5333</v>
      </c>
      <c r="C804">
        <f t="shared" si="12"/>
        <v>11</v>
      </c>
    </row>
    <row r="805" spans="1:3">
      <c r="A805" s="143" t="s">
        <v>5334</v>
      </c>
      <c r="B805" s="144" t="s">
        <v>5335</v>
      </c>
      <c r="C805">
        <f t="shared" si="12"/>
        <v>11</v>
      </c>
    </row>
    <row r="806" spans="1:3">
      <c r="A806" s="143" t="s">
        <v>1060</v>
      </c>
      <c r="B806" s="144" t="s">
        <v>1061</v>
      </c>
      <c r="C806">
        <f t="shared" si="12"/>
        <v>11</v>
      </c>
    </row>
    <row r="807" spans="1:3">
      <c r="A807" s="143" t="s">
        <v>5336</v>
      </c>
      <c r="B807" s="144" t="s">
        <v>5337</v>
      </c>
      <c r="C807">
        <f t="shared" si="12"/>
        <v>11</v>
      </c>
    </row>
    <row r="808" spans="1:3">
      <c r="A808" s="143" t="s">
        <v>5338</v>
      </c>
      <c r="B808" s="144" t="s">
        <v>5339</v>
      </c>
      <c r="C808">
        <f t="shared" si="12"/>
        <v>11</v>
      </c>
    </row>
    <row r="809" spans="1:3">
      <c r="A809" s="143" t="s">
        <v>1062</v>
      </c>
      <c r="B809" s="144" t="s">
        <v>1063</v>
      </c>
      <c r="C809">
        <f t="shared" si="12"/>
        <v>11</v>
      </c>
    </row>
    <row r="810" spans="1:3">
      <c r="A810" s="143" t="s">
        <v>1064</v>
      </c>
      <c r="B810" s="144" t="s">
        <v>1065</v>
      </c>
      <c r="C810">
        <f t="shared" si="12"/>
        <v>11</v>
      </c>
    </row>
    <row r="811" spans="1:3">
      <c r="A811" s="143" t="s">
        <v>5340</v>
      </c>
      <c r="B811" s="144" t="s">
        <v>5341</v>
      </c>
      <c r="C811">
        <f t="shared" si="12"/>
        <v>11</v>
      </c>
    </row>
    <row r="812" spans="1:3">
      <c r="A812" s="143" t="s">
        <v>5342</v>
      </c>
      <c r="B812" s="144" t="s">
        <v>5343</v>
      </c>
      <c r="C812">
        <f t="shared" si="12"/>
        <v>11</v>
      </c>
    </row>
    <row r="813" spans="1:3">
      <c r="A813" s="143" t="s">
        <v>1066</v>
      </c>
      <c r="B813" s="144" t="s">
        <v>1067</v>
      </c>
      <c r="C813">
        <f t="shared" si="12"/>
        <v>11</v>
      </c>
    </row>
    <row r="814" spans="1:3">
      <c r="A814" s="143" t="s">
        <v>5344</v>
      </c>
      <c r="B814" s="144" t="s">
        <v>5345</v>
      </c>
      <c r="C814">
        <f t="shared" si="12"/>
        <v>11</v>
      </c>
    </row>
    <row r="815" spans="1:3">
      <c r="A815" s="143" t="s">
        <v>5346</v>
      </c>
      <c r="B815" s="144" t="s">
        <v>5347</v>
      </c>
      <c r="C815">
        <f t="shared" si="12"/>
        <v>11</v>
      </c>
    </row>
    <row r="816" spans="1:3">
      <c r="A816" s="143" t="s">
        <v>5348</v>
      </c>
      <c r="B816" s="144" t="s">
        <v>5349</v>
      </c>
      <c r="C816">
        <f t="shared" si="12"/>
        <v>11</v>
      </c>
    </row>
    <row r="817" spans="1:3">
      <c r="A817" s="143" t="s">
        <v>1068</v>
      </c>
      <c r="B817" s="144" t="s">
        <v>1069</v>
      </c>
      <c r="C817">
        <f t="shared" si="12"/>
        <v>11</v>
      </c>
    </row>
    <row r="818" spans="1:3">
      <c r="A818" s="143" t="s">
        <v>5350</v>
      </c>
      <c r="B818" s="144" t="s">
        <v>5351</v>
      </c>
      <c r="C818">
        <f t="shared" si="12"/>
        <v>11</v>
      </c>
    </row>
    <row r="819" spans="1:3">
      <c r="A819" s="143" t="s">
        <v>5352</v>
      </c>
      <c r="B819" s="144" t="s">
        <v>5353</v>
      </c>
      <c r="C819">
        <f t="shared" si="12"/>
        <v>11</v>
      </c>
    </row>
    <row r="820" spans="1:3">
      <c r="A820" s="143" t="s">
        <v>5354</v>
      </c>
      <c r="B820" s="144" t="s">
        <v>5355</v>
      </c>
      <c r="C820">
        <f t="shared" si="12"/>
        <v>11</v>
      </c>
    </row>
    <row r="821" spans="1:3">
      <c r="A821" s="143" t="s">
        <v>5356</v>
      </c>
      <c r="B821" s="144" t="s">
        <v>5357</v>
      </c>
      <c r="C821">
        <f t="shared" si="12"/>
        <v>11</v>
      </c>
    </row>
    <row r="822" spans="1:3">
      <c r="A822" s="143" t="s">
        <v>5358</v>
      </c>
      <c r="B822" s="144" t="s">
        <v>5359</v>
      </c>
      <c r="C822">
        <f t="shared" si="12"/>
        <v>11</v>
      </c>
    </row>
    <row r="823" spans="1:3">
      <c r="A823" s="143" t="s">
        <v>1070</v>
      </c>
      <c r="B823" s="144" t="s">
        <v>1071</v>
      </c>
      <c r="C823">
        <f t="shared" si="12"/>
        <v>11</v>
      </c>
    </row>
    <row r="824" spans="1:3">
      <c r="A824" s="143" t="s">
        <v>5360</v>
      </c>
      <c r="B824" s="144" t="s">
        <v>5361</v>
      </c>
      <c r="C824">
        <f t="shared" si="12"/>
        <v>11</v>
      </c>
    </row>
    <row r="825" spans="1:3">
      <c r="A825" s="143" t="s">
        <v>1072</v>
      </c>
      <c r="B825" s="144" t="s">
        <v>1073</v>
      </c>
      <c r="C825">
        <f t="shared" si="12"/>
        <v>11</v>
      </c>
    </row>
    <row r="826" spans="1:3">
      <c r="A826" s="143" t="s">
        <v>5362</v>
      </c>
      <c r="B826" s="144" t="s">
        <v>5363</v>
      </c>
      <c r="C826">
        <f t="shared" si="12"/>
        <v>11</v>
      </c>
    </row>
    <row r="827" spans="1:3">
      <c r="A827" s="143" t="s">
        <v>5364</v>
      </c>
      <c r="B827" s="144" t="s">
        <v>5365</v>
      </c>
      <c r="C827">
        <f t="shared" si="12"/>
        <v>11</v>
      </c>
    </row>
    <row r="828" spans="1:3">
      <c r="A828" s="143" t="s">
        <v>5366</v>
      </c>
      <c r="B828" s="144" t="s">
        <v>5367</v>
      </c>
      <c r="C828">
        <f t="shared" si="12"/>
        <v>11</v>
      </c>
    </row>
    <row r="829" spans="1:3">
      <c r="A829" s="143" t="s">
        <v>5368</v>
      </c>
      <c r="B829" s="144" t="s">
        <v>5369</v>
      </c>
      <c r="C829">
        <f t="shared" si="12"/>
        <v>11</v>
      </c>
    </row>
    <row r="830" spans="1:3">
      <c r="A830" s="143" t="s">
        <v>5370</v>
      </c>
      <c r="B830" s="144" t="s">
        <v>5371</v>
      </c>
      <c r="C830">
        <f t="shared" si="12"/>
        <v>11</v>
      </c>
    </row>
    <row r="831" spans="1:3">
      <c r="A831" s="143" t="s">
        <v>1074</v>
      </c>
      <c r="B831" s="144" t="s">
        <v>1075</v>
      </c>
      <c r="C831">
        <f t="shared" si="12"/>
        <v>11</v>
      </c>
    </row>
    <row r="832" spans="1:3">
      <c r="A832" s="143" t="s">
        <v>5372</v>
      </c>
      <c r="B832" s="144" t="s">
        <v>5373</v>
      </c>
      <c r="C832">
        <f t="shared" si="12"/>
        <v>11</v>
      </c>
    </row>
    <row r="833" spans="1:3">
      <c r="A833" s="143" t="s">
        <v>5374</v>
      </c>
      <c r="B833" s="144" t="s">
        <v>5375</v>
      </c>
      <c r="C833">
        <f t="shared" si="12"/>
        <v>11</v>
      </c>
    </row>
    <row r="834" spans="1:3">
      <c r="A834" s="143" t="s">
        <v>1076</v>
      </c>
      <c r="B834" s="144" t="s">
        <v>1077</v>
      </c>
      <c r="C834">
        <f t="shared" si="12"/>
        <v>11</v>
      </c>
    </row>
    <row r="835" spans="1:3">
      <c r="A835" s="143" t="s">
        <v>5376</v>
      </c>
      <c r="B835" s="144" t="s">
        <v>5377</v>
      </c>
      <c r="C835">
        <f t="shared" si="12"/>
        <v>11</v>
      </c>
    </row>
    <row r="836" spans="1:3">
      <c r="A836" s="143" t="s">
        <v>1078</v>
      </c>
      <c r="B836" s="144" t="s">
        <v>1079</v>
      </c>
      <c r="C836">
        <f t="shared" si="12"/>
        <v>11</v>
      </c>
    </row>
    <row r="837" spans="1:3">
      <c r="A837" s="143" t="s">
        <v>1080</v>
      </c>
      <c r="B837" s="144" t="s">
        <v>1081</v>
      </c>
      <c r="C837">
        <f t="shared" si="12"/>
        <v>11</v>
      </c>
    </row>
    <row r="838" spans="1:3">
      <c r="A838" s="143" t="s">
        <v>1082</v>
      </c>
      <c r="B838" s="144" t="s">
        <v>1083</v>
      </c>
      <c r="C838">
        <f t="shared" ref="C838:C901" si="13">LEN(A838)</f>
        <v>11</v>
      </c>
    </row>
    <row r="839" spans="1:3">
      <c r="A839" s="143" t="s">
        <v>1084</v>
      </c>
      <c r="B839" s="144" t="s">
        <v>1085</v>
      </c>
      <c r="C839">
        <f t="shared" si="13"/>
        <v>11</v>
      </c>
    </row>
    <row r="840" spans="1:3">
      <c r="A840" s="143" t="s">
        <v>5378</v>
      </c>
      <c r="B840" s="144" t="s">
        <v>5379</v>
      </c>
      <c r="C840">
        <f t="shared" si="13"/>
        <v>11</v>
      </c>
    </row>
    <row r="841" spans="1:3">
      <c r="A841" s="143" t="s">
        <v>1086</v>
      </c>
      <c r="B841" s="144" t="s">
        <v>1087</v>
      </c>
      <c r="C841">
        <f t="shared" si="13"/>
        <v>11</v>
      </c>
    </row>
    <row r="842" spans="1:3">
      <c r="A842" s="143" t="s">
        <v>5380</v>
      </c>
      <c r="B842" s="144" t="s">
        <v>5381</v>
      </c>
      <c r="C842">
        <f t="shared" si="13"/>
        <v>11</v>
      </c>
    </row>
    <row r="843" spans="1:3">
      <c r="A843" s="143" t="s">
        <v>1088</v>
      </c>
      <c r="B843" s="144" t="s">
        <v>1089</v>
      </c>
      <c r="C843">
        <f t="shared" si="13"/>
        <v>11</v>
      </c>
    </row>
    <row r="844" spans="1:3">
      <c r="A844" s="143" t="s">
        <v>5382</v>
      </c>
      <c r="B844" s="144" t="s">
        <v>5383</v>
      </c>
      <c r="C844">
        <f t="shared" si="13"/>
        <v>11</v>
      </c>
    </row>
    <row r="845" spans="1:3">
      <c r="A845" s="143" t="s">
        <v>5384</v>
      </c>
      <c r="B845" s="144" t="s">
        <v>5385</v>
      </c>
      <c r="C845">
        <f t="shared" si="13"/>
        <v>11</v>
      </c>
    </row>
    <row r="846" spans="1:3">
      <c r="A846" s="143" t="s">
        <v>5386</v>
      </c>
      <c r="B846" s="144" t="s">
        <v>5387</v>
      </c>
      <c r="C846">
        <f t="shared" si="13"/>
        <v>11</v>
      </c>
    </row>
    <row r="847" spans="1:3">
      <c r="A847" s="143" t="s">
        <v>5388</v>
      </c>
      <c r="B847" s="144" t="s">
        <v>5389</v>
      </c>
      <c r="C847">
        <f t="shared" si="13"/>
        <v>11</v>
      </c>
    </row>
    <row r="848" spans="1:3">
      <c r="A848" s="143" t="s">
        <v>1090</v>
      </c>
      <c r="B848" s="144" t="s">
        <v>1091</v>
      </c>
      <c r="C848">
        <f t="shared" si="13"/>
        <v>11</v>
      </c>
    </row>
    <row r="849" spans="1:3">
      <c r="A849" s="143" t="s">
        <v>1092</v>
      </c>
      <c r="B849" s="144" t="s">
        <v>1093</v>
      </c>
      <c r="C849">
        <f t="shared" si="13"/>
        <v>11</v>
      </c>
    </row>
    <row r="850" spans="1:3">
      <c r="A850" s="143" t="s">
        <v>1094</v>
      </c>
      <c r="B850" s="144" t="s">
        <v>1095</v>
      </c>
      <c r="C850">
        <f t="shared" si="13"/>
        <v>11</v>
      </c>
    </row>
    <row r="851" spans="1:3">
      <c r="A851" s="143" t="s">
        <v>5390</v>
      </c>
      <c r="B851" s="144" t="s">
        <v>5391</v>
      </c>
      <c r="C851">
        <f t="shared" si="13"/>
        <v>11</v>
      </c>
    </row>
    <row r="852" spans="1:3">
      <c r="A852" s="143" t="s">
        <v>1096</v>
      </c>
      <c r="B852" s="144" t="s">
        <v>1097</v>
      </c>
      <c r="C852">
        <f t="shared" si="13"/>
        <v>11</v>
      </c>
    </row>
    <row r="853" spans="1:3">
      <c r="A853" s="143" t="s">
        <v>1098</v>
      </c>
      <c r="B853" s="144" t="s">
        <v>1099</v>
      </c>
      <c r="C853">
        <f t="shared" si="13"/>
        <v>11</v>
      </c>
    </row>
    <row r="854" spans="1:3">
      <c r="A854" s="143" t="s">
        <v>5392</v>
      </c>
      <c r="B854" s="144" t="s">
        <v>5393</v>
      </c>
      <c r="C854">
        <f t="shared" si="13"/>
        <v>11</v>
      </c>
    </row>
    <row r="855" spans="1:3">
      <c r="A855" s="143" t="s">
        <v>5394</v>
      </c>
      <c r="B855" s="144" t="s">
        <v>5395</v>
      </c>
      <c r="C855">
        <f t="shared" si="13"/>
        <v>11</v>
      </c>
    </row>
    <row r="856" spans="1:3">
      <c r="A856" s="143" t="s">
        <v>5396</v>
      </c>
      <c r="B856" s="144" t="s">
        <v>5397</v>
      </c>
      <c r="C856">
        <f t="shared" si="13"/>
        <v>11</v>
      </c>
    </row>
    <row r="857" spans="1:3">
      <c r="A857" s="143" t="s">
        <v>5398</v>
      </c>
      <c r="B857" s="144" t="s">
        <v>5399</v>
      </c>
      <c r="C857">
        <f t="shared" si="13"/>
        <v>11</v>
      </c>
    </row>
    <row r="858" spans="1:3">
      <c r="A858" s="143" t="s">
        <v>5400</v>
      </c>
      <c r="B858" s="144" t="s">
        <v>5401</v>
      </c>
      <c r="C858">
        <f t="shared" si="13"/>
        <v>11</v>
      </c>
    </row>
    <row r="859" spans="1:3">
      <c r="A859" s="143" t="s">
        <v>5402</v>
      </c>
      <c r="B859" s="144" t="s">
        <v>5403</v>
      </c>
      <c r="C859">
        <f t="shared" si="13"/>
        <v>11</v>
      </c>
    </row>
    <row r="860" spans="1:3">
      <c r="A860" s="143" t="s">
        <v>5404</v>
      </c>
      <c r="B860" s="144" t="s">
        <v>5405</v>
      </c>
      <c r="C860">
        <f t="shared" si="13"/>
        <v>11</v>
      </c>
    </row>
    <row r="861" spans="1:3">
      <c r="A861" s="143" t="s">
        <v>5406</v>
      </c>
      <c r="B861" s="144" t="s">
        <v>5407</v>
      </c>
      <c r="C861">
        <f t="shared" si="13"/>
        <v>11</v>
      </c>
    </row>
    <row r="862" spans="1:3">
      <c r="A862" s="143" t="s">
        <v>5408</v>
      </c>
      <c r="B862" s="144" t="s">
        <v>5409</v>
      </c>
      <c r="C862">
        <f t="shared" si="13"/>
        <v>11</v>
      </c>
    </row>
    <row r="863" spans="1:3">
      <c r="A863" s="143" t="s">
        <v>5410</v>
      </c>
      <c r="B863" s="144" t="s">
        <v>5411</v>
      </c>
      <c r="C863">
        <f t="shared" si="13"/>
        <v>11</v>
      </c>
    </row>
    <row r="864" spans="1:3">
      <c r="A864" s="143" t="s">
        <v>5412</v>
      </c>
      <c r="B864" s="144" t="s">
        <v>5413</v>
      </c>
      <c r="C864">
        <f t="shared" si="13"/>
        <v>11</v>
      </c>
    </row>
    <row r="865" spans="1:3">
      <c r="A865" s="143" t="s">
        <v>5414</v>
      </c>
      <c r="B865" s="144" t="s">
        <v>5415</v>
      </c>
      <c r="C865">
        <f t="shared" si="13"/>
        <v>11</v>
      </c>
    </row>
    <row r="866" spans="1:3">
      <c r="A866" s="143" t="s">
        <v>5416</v>
      </c>
      <c r="B866" s="144" t="s">
        <v>5417</v>
      </c>
      <c r="C866">
        <f t="shared" si="13"/>
        <v>11</v>
      </c>
    </row>
    <row r="867" spans="1:3">
      <c r="A867" s="143" t="s">
        <v>5418</v>
      </c>
      <c r="B867" s="144" t="s">
        <v>5419</v>
      </c>
      <c r="C867">
        <f t="shared" si="13"/>
        <v>11</v>
      </c>
    </row>
    <row r="868" spans="1:3">
      <c r="A868" s="143" t="s">
        <v>5420</v>
      </c>
      <c r="B868" s="144" t="s">
        <v>5421</v>
      </c>
      <c r="C868">
        <f t="shared" si="13"/>
        <v>11</v>
      </c>
    </row>
    <row r="869" spans="1:3">
      <c r="A869" s="143" t="s">
        <v>5422</v>
      </c>
      <c r="B869" s="144" t="s">
        <v>5423</v>
      </c>
      <c r="C869">
        <f t="shared" si="13"/>
        <v>11</v>
      </c>
    </row>
    <row r="870" spans="1:3">
      <c r="A870" s="143" t="s">
        <v>5424</v>
      </c>
      <c r="B870" s="144" t="s">
        <v>5425</v>
      </c>
      <c r="C870">
        <f t="shared" si="13"/>
        <v>11</v>
      </c>
    </row>
    <row r="871" spans="1:3">
      <c r="A871" s="143" t="s">
        <v>5426</v>
      </c>
      <c r="B871" s="144" t="s">
        <v>5427</v>
      </c>
      <c r="C871">
        <f t="shared" si="13"/>
        <v>11</v>
      </c>
    </row>
    <row r="872" spans="1:3">
      <c r="A872" s="143" t="s">
        <v>5428</v>
      </c>
      <c r="B872" s="144" t="s">
        <v>5429</v>
      </c>
      <c r="C872">
        <f t="shared" si="13"/>
        <v>11</v>
      </c>
    </row>
    <row r="873" spans="1:3">
      <c r="A873" s="143" t="s">
        <v>5430</v>
      </c>
      <c r="B873" s="144" t="s">
        <v>5431</v>
      </c>
      <c r="C873">
        <f t="shared" si="13"/>
        <v>11</v>
      </c>
    </row>
    <row r="874" spans="1:3">
      <c r="A874" s="143" t="s">
        <v>1100</v>
      </c>
      <c r="B874" s="144" t="s">
        <v>1101</v>
      </c>
      <c r="C874">
        <f t="shared" si="13"/>
        <v>11</v>
      </c>
    </row>
    <row r="875" spans="1:3">
      <c r="A875" s="143" t="s">
        <v>5432</v>
      </c>
      <c r="B875" s="144" t="s">
        <v>5433</v>
      </c>
      <c r="C875">
        <f t="shared" si="13"/>
        <v>11</v>
      </c>
    </row>
    <row r="876" spans="1:3">
      <c r="A876" s="143" t="s">
        <v>5434</v>
      </c>
      <c r="B876" s="144" t="s">
        <v>5435</v>
      </c>
      <c r="C876">
        <f t="shared" si="13"/>
        <v>11</v>
      </c>
    </row>
    <row r="877" spans="1:3">
      <c r="A877" s="143" t="s">
        <v>5436</v>
      </c>
      <c r="B877" s="144" t="s">
        <v>5437</v>
      </c>
      <c r="C877">
        <f t="shared" si="13"/>
        <v>11</v>
      </c>
    </row>
    <row r="878" spans="1:3">
      <c r="A878" s="143" t="s">
        <v>5438</v>
      </c>
      <c r="B878" s="144" t="s">
        <v>5439</v>
      </c>
      <c r="C878">
        <f t="shared" si="13"/>
        <v>11</v>
      </c>
    </row>
    <row r="879" spans="1:3">
      <c r="A879" s="143" t="s">
        <v>5440</v>
      </c>
      <c r="B879" s="144" t="s">
        <v>5441</v>
      </c>
      <c r="C879">
        <f t="shared" si="13"/>
        <v>11</v>
      </c>
    </row>
    <row r="880" spans="1:3">
      <c r="A880" s="143" t="s">
        <v>5442</v>
      </c>
      <c r="B880" s="144" t="s">
        <v>5443</v>
      </c>
      <c r="C880">
        <f t="shared" si="13"/>
        <v>11</v>
      </c>
    </row>
    <row r="881" spans="1:3">
      <c r="A881" s="143" t="s">
        <v>5444</v>
      </c>
      <c r="B881" s="144" t="s">
        <v>5445</v>
      </c>
      <c r="C881">
        <f t="shared" si="13"/>
        <v>11</v>
      </c>
    </row>
    <row r="882" spans="1:3">
      <c r="A882" s="143" t="s">
        <v>5446</v>
      </c>
      <c r="B882" s="144" t="s">
        <v>5447</v>
      </c>
      <c r="C882">
        <f t="shared" si="13"/>
        <v>11</v>
      </c>
    </row>
    <row r="883" spans="1:3">
      <c r="A883" s="143" t="s">
        <v>5448</v>
      </c>
      <c r="B883" s="144" t="s">
        <v>5449</v>
      </c>
      <c r="C883">
        <f t="shared" si="13"/>
        <v>11</v>
      </c>
    </row>
    <row r="884" spans="1:3">
      <c r="A884" s="143" t="s">
        <v>5450</v>
      </c>
      <c r="B884" s="144" t="s">
        <v>5451</v>
      </c>
      <c r="C884">
        <f t="shared" si="13"/>
        <v>11</v>
      </c>
    </row>
    <row r="885" spans="1:3">
      <c r="A885" s="143" t="s">
        <v>5452</v>
      </c>
      <c r="B885" s="144" t="s">
        <v>5453</v>
      </c>
      <c r="C885">
        <f t="shared" si="13"/>
        <v>11</v>
      </c>
    </row>
    <row r="886" spans="1:3">
      <c r="A886" s="143" t="s">
        <v>5454</v>
      </c>
      <c r="B886" s="144" t="s">
        <v>5455</v>
      </c>
      <c r="C886">
        <f t="shared" si="13"/>
        <v>11</v>
      </c>
    </row>
    <row r="887" spans="1:3">
      <c r="A887" s="143" t="s">
        <v>5456</v>
      </c>
      <c r="B887" s="144" t="s">
        <v>5457</v>
      </c>
      <c r="C887">
        <f t="shared" si="13"/>
        <v>11</v>
      </c>
    </row>
    <row r="888" spans="1:3">
      <c r="A888" s="143" t="s">
        <v>5458</v>
      </c>
      <c r="B888" s="144" t="s">
        <v>5459</v>
      </c>
      <c r="C888">
        <f t="shared" si="13"/>
        <v>11</v>
      </c>
    </row>
    <row r="889" spans="1:3">
      <c r="A889" s="143" t="s">
        <v>5460</v>
      </c>
      <c r="B889" s="144" t="s">
        <v>1829</v>
      </c>
      <c r="C889">
        <f t="shared" si="13"/>
        <v>11</v>
      </c>
    </row>
    <row r="890" spans="1:3">
      <c r="A890" s="143" t="s">
        <v>5461</v>
      </c>
      <c r="B890" s="144" t="s">
        <v>5462</v>
      </c>
      <c r="C890">
        <f t="shared" si="13"/>
        <v>11</v>
      </c>
    </row>
    <row r="891" spans="1:3">
      <c r="A891" s="143" t="s">
        <v>5463</v>
      </c>
      <c r="B891" s="144" t="s">
        <v>5464</v>
      </c>
      <c r="C891">
        <f t="shared" si="13"/>
        <v>11</v>
      </c>
    </row>
    <row r="892" spans="1:3">
      <c r="A892" s="143" t="s">
        <v>5465</v>
      </c>
      <c r="B892" s="144" t="s">
        <v>5466</v>
      </c>
      <c r="C892">
        <f t="shared" si="13"/>
        <v>11</v>
      </c>
    </row>
    <row r="893" spans="1:3">
      <c r="A893" s="143" t="s">
        <v>5467</v>
      </c>
      <c r="B893" s="144" t="s">
        <v>5468</v>
      </c>
      <c r="C893">
        <f t="shared" si="13"/>
        <v>11</v>
      </c>
    </row>
    <row r="894" spans="1:3">
      <c r="A894" s="143" t="s">
        <v>5469</v>
      </c>
      <c r="B894" s="144" t="s">
        <v>5470</v>
      </c>
      <c r="C894">
        <f t="shared" si="13"/>
        <v>11</v>
      </c>
    </row>
    <row r="895" spans="1:3">
      <c r="A895" s="143" t="s">
        <v>5471</v>
      </c>
      <c r="B895" s="144" t="s">
        <v>5472</v>
      </c>
      <c r="C895">
        <f t="shared" si="13"/>
        <v>11</v>
      </c>
    </row>
    <row r="896" spans="1:3">
      <c r="A896" s="143" t="s">
        <v>5473</v>
      </c>
      <c r="B896" s="144" t="s">
        <v>5474</v>
      </c>
      <c r="C896">
        <f t="shared" si="13"/>
        <v>11</v>
      </c>
    </row>
    <row r="897" spans="1:3">
      <c r="A897" s="143" t="s">
        <v>5475</v>
      </c>
      <c r="B897" s="144" t="s">
        <v>5476</v>
      </c>
      <c r="C897">
        <f t="shared" si="13"/>
        <v>11</v>
      </c>
    </row>
    <row r="898" spans="1:3">
      <c r="A898" s="143" t="s">
        <v>5477</v>
      </c>
      <c r="B898" s="144" t="s">
        <v>5478</v>
      </c>
      <c r="C898">
        <f t="shared" si="13"/>
        <v>11</v>
      </c>
    </row>
    <row r="899" spans="1:3">
      <c r="A899" s="143" t="s">
        <v>5479</v>
      </c>
      <c r="B899" s="144" t="s">
        <v>5480</v>
      </c>
      <c r="C899">
        <f t="shared" si="13"/>
        <v>11</v>
      </c>
    </row>
    <row r="900" spans="1:3">
      <c r="A900" s="143" t="s">
        <v>5481</v>
      </c>
      <c r="B900" s="144" t="s">
        <v>5482</v>
      </c>
      <c r="C900">
        <f t="shared" si="13"/>
        <v>11</v>
      </c>
    </row>
    <row r="901" spans="1:3">
      <c r="A901" s="143" t="s">
        <v>5483</v>
      </c>
      <c r="B901" s="144" t="s">
        <v>5484</v>
      </c>
      <c r="C901">
        <f t="shared" si="13"/>
        <v>11</v>
      </c>
    </row>
    <row r="902" spans="1:3">
      <c r="A902" s="143" t="s">
        <v>5485</v>
      </c>
      <c r="B902" s="144" t="s">
        <v>5486</v>
      </c>
      <c r="C902">
        <f t="shared" ref="C902:C965" si="14">LEN(A902)</f>
        <v>11</v>
      </c>
    </row>
    <row r="903" spans="1:3">
      <c r="A903" s="143" t="s">
        <v>5487</v>
      </c>
      <c r="B903" s="144" t="s">
        <v>5488</v>
      </c>
      <c r="C903">
        <f t="shared" si="14"/>
        <v>11</v>
      </c>
    </row>
    <row r="904" spans="1:3">
      <c r="A904" s="143" t="s">
        <v>5489</v>
      </c>
      <c r="B904" s="144" t="s">
        <v>5490</v>
      </c>
      <c r="C904">
        <f t="shared" si="14"/>
        <v>11</v>
      </c>
    </row>
    <row r="905" spans="1:3">
      <c r="A905" s="143" t="s">
        <v>5491</v>
      </c>
      <c r="B905" s="144" t="s">
        <v>5492</v>
      </c>
      <c r="C905">
        <f t="shared" si="14"/>
        <v>11</v>
      </c>
    </row>
    <row r="906" spans="1:3">
      <c r="A906" s="143" t="s">
        <v>5493</v>
      </c>
      <c r="B906" s="144" t="s">
        <v>5494</v>
      </c>
      <c r="C906">
        <f t="shared" si="14"/>
        <v>11</v>
      </c>
    </row>
    <row r="907" spans="1:3">
      <c r="A907" s="143" t="s">
        <v>5495</v>
      </c>
      <c r="B907" s="144" t="s">
        <v>5496</v>
      </c>
      <c r="C907">
        <f t="shared" si="14"/>
        <v>11</v>
      </c>
    </row>
    <row r="908" spans="1:3">
      <c r="A908" s="143" t="s">
        <v>5497</v>
      </c>
      <c r="B908" s="144" t="s">
        <v>5498</v>
      </c>
      <c r="C908">
        <f t="shared" si="14"/>
        <v>11</v>
      </c>
    </row>
    <row r="909" spans="1:3">
      <c r="A909" s="143" t="s">
        <v>1657</v>
      </c>
      <c r="B909" s="144" t="s">
        <v>1658</v>
      </c>
      <c r="C909">
        <f t="shared" si="14"/>
        <v>11</v>
      </c>
    </row>
    <row r="910" spans="1:3">
      <c r="A910" s="143" t="s">
        <v>1659</v>
      </c>
      <c r="B910" s="144" t="s">
        <v>1660</v>
      </c>
      <c r="C910">
        <f t="shared" si="14"/>
        <v>11</v>
      </c>
    </row>
    <row r="911" spans="1:3">
      <c r="A911" s="143" t="s">
        <v>5499</v>
      </c>
      <c r="B911" s="144" t="s">
        <v>5500</v>
      </c>
      <c r="C911">
        <f t="shared" si="14"/>
        <v>11</v>
      </c>
    </row>
    <row r="912" spans="1:3">
      <c r="A912" s="143" t="s">
        <v>5501</v>
      </c>
      <c r="B912" s="144" t="s">
        <v>5502</v>
      </c>
      <c r="C912">
        <f t="shared" si="14"/>
        <v>11</v>
      </c>
    </row>
    <row r="913" spans="1:3">
      <c r="A913" s="143" t="s">
        <v>5503</v>
      </c>
      <c r="B913" s="144" t="s">
        <v>5504</v>
      </c>
      <c r="C913">
        <f t="shared" si="14"/>
        <v>11</v>
      </c>
    </row>
    <row r="914" spans="1:3">
      <c r="A914" s="143" t="s">
        <v>1661</v>
      </c>
      <c r="B914" s="144" t="s">
        <v>1662</v>
      </c>
      <c r="C914">
        <f t="shared" si="14"/>
        <v>11</v>
      </c>
    </row>
    <row r="915" spans="1:3">
      <c r="A915" s="143" t="s">
        <v>5505</v>
      </c>
      <c r="B915" s="144" t="s">
        <v>5506</v>
      </c>
      <c r="C915">
        <f t="shared" si="14"/>
        <v>11</v>
      </c>
    </row>
    <row r="916" spans="1:3">
      <c r="A916" s="143" t="s">
        <v>5507</v>
      </c>
      <c r="B916" s="144" t="s">
        <v>5508</v>
      </c>
      <c r="C916">
        <f t="shared" si="14"/>
        <v>11</v>
      </c>
    </row>
    <row r="917" spans="1:3">
      <c r="A917" s="143" t="s">
        <v>1663</v>
      </c>
      <c r="B917" s="144" t="s">
        <v>1664</v>
      </c>
      <c r="C917">
        <f t="shared" si="14"/>
        <v>11</v>
      </c>
    </row>
    <row r="918" spans="1:3">
      <c r="A918" s="143" t="s">
        <v>1665</v>
      </c>
      <c r="B918" s="144" t="s">
        <v>1666</v>
      </c>
      <c r="C918">
        <f t="shared" si="14"/>
        <v>11</v>
      </c>
    </row>
    <row r="919" spans="1:3">
      <c r="A919" s="143" t="s">
        <v>5509</v>
      </c>
      <c r="B919" s="144" t="s">
        <v>5510</v>
      </c>
      <c r="C919">
        <f t="shared" si="14"/>
        <v>11</v>
      </c>
    </row>
    <row r="920" spans="1:3">
      <c r="A920" s="143" t="s">
        <v>1667</v>
      </c>
      <c r="B920" s="144" t="s">
        <v>1668</v>
      </c>
      <c r="C920">
        <f t="shared" si="14"/>
        <v>11</v>
      </c>
    </row>
    <row r="921" spans="1:3">
      <c r="A921" s="143" t="s">
        <v>1669</v>
      </c>
      <c r="B921" s="144" t="s">
        <v>1670</v>
      </c>
      <c r="C921">
        <f t="shared" si="14"/>
        <v>11</v>
      </c>
    </row>
    <row r="922" spans="1:3">
      <c r="A922" s="143" t="s">
        <v>5511</v>
      </c>
      <c r="B922" s="144" t="s">
        <v>5512</v>
      </c>
      <c r="C922">
        <f t="shared" si="14"/>
        <v>11</v>
      </c>
    </row>
    <row r="923" spans="1:3">
      <c r="A923" s="143" t="s">
        <v>1671</v>
      </c>
      <c r="B923" s="144" t="s">
        <v>1672</v>
      </c>
      <c r="C923">
        <f t="shared" si="14"/>
        <v>11</v>
      </c>
    </row>
    <row r="924" spans="1:3">
      <c r="A924" s="143" t="s">
        <v>5513</v>
      </c>
      <c r="B924" s="144" t="s">
        <v>5514</v>
      </c>
      <c r="C924">
        <f t="shared" si="14"/>
        <v>11</v>
      </c>
    </row>
    <row r="925" spans="1:3">
      <c r="A925" s="143" t="s">
        <v>5515</v>
      </c>
      <c r="B925" s="144" t="s">
        <v>5516</v>
      </c>
      <c r="C925">
        <f t="shared" si="14"/>
        <v>11</v>
      </c>
    </row>
    <row r="926" spans="1:3">
      <c r="A926" s="143" t="s">
        <v>5517</v>
      </c>
      <c r="B926" s="144" t="s">
        <v>5518</v>
      </c>
      <c r="C926">
        <f t="shared" si="14"/>
        <v>11</v>
      </c>
    </row>
    <row r="927" spans="1:3">
      <c r="A927" s="143" t="s">
        <v>1673</v>
      </c>
      <c r="B927" s="144" t="s">
        <v>1674</v>
      </c>
      <c r="C927">
        <f t="shared" si="14"/>
        <v>11</v>
      </c>
    </row>
    <row r="928" spans="1:3">
      <c r="A928" s="143" t="s">
        <v>5519</v>
      </c>
      <c r="B928" s="144" t="s">
        <v>5520</v>
      </c>
      <c r="C928">
        <f t="shared" si="14"/>
        <v>11</v>
      </c>
    </row>
    <row r="929" spans="1:3">
      <c r="A929" s="143" t="s">
        <v>5521</v>
      </c>
      <c r="B929" s="144" t="s">
        <v>5522</v>
      </c>
      <c r="C929">
        <f t="shared" si="14"/>
        <v>11</v>
      </c>
    </row>
    <row r="930" spans="1:3">
      <c r="A930" s="143" t="s">
        <v>5523</v>
      </c>
      <c r="B930" s="144" t="s">
        <v>5524</v>
      </c>
      <c r="C930">
        <f t="shared" si="14"/>
        <v>11</v>
      </c>
    </row>
    <row r="931" spans="1:3">
      <c r="A931" s="143" t="s">
        <v>5525</v>
      </c>
      <c r="B931" s="144" t="s">
        <v>5526</v>
      </c>
      <c r="C931">
        <f t="shared" si="14"/>
        <v>11</v>
      </c>
    </row>
    <row r="932" spans="1:3">
      <c r="A932" s="143" t="s">
        <v>1675</v>
      </c>
      <c r="B932" s="144" t="s">
        <v>1676</v>
      </c>
      <c r="C932">
        <f t="shared" si="14"/>
        <v>11</v>
      </c>
    </row>
    <row r="933" spans="1:3">
      <c r="A933" s="143" t="s">
        <v>5527</v>
      </c>
      <c r="B933" s="144" t="s">
        <v>5528</v>
      </c>
      <c r="C933">
        <f t="shared" si="14"/>
        <v>11</v>
      </c>
    </row>
    <row r="934" spans="1:3">
      <c r="A934" s="143" t="s">
        <v>5529</v>
      </c>
      <c r="B934" s="144" t="s">
        <v>5530</v>
      </c>
      <c r="C934">
        <f t="shared" si="14"/>
        <v>11</v>
      </c>
    </row>
    <row r="935" spans="1:3">
      <c r="A935" s="143" t="s">
        <v>1677</v>
      </c>
      <c r="B935" s="144" t="s">
        <v>1678</v>
      </c>
      <c r="C935">
        <f t="shared" si="14"/>
        <v>11</v>
      </c>
    </row>
    <row r="936" spans="1:3">
      <c r="A936" s="143" t="s">
        <v>1679</v>
      </c>
      <c r="B936" s="144" t="s">
        <v>1680</v>
      </c>
      <c r="C936">
        <f t="shared" si="14"/>
        <v>11</v>
      </c>
    </row>
    <row r="937" spans="1:3">
      <c r="A937" s="143" t="s">
        <v>1681</v>
      </c>
      <c r="B937" s="144" t="s">
        <v>1682</v>
      </c>
      <c r="C937">
        <f t="shared" si="14"/>
        <v>11</v>
      </c>
    </row>
    <row r="938" spans="1:3">
      <c r="A938" s="143" t="s">
        <v>5531</v>
      </c>
      <c r="B938" s="144" t="s">
        <v>5532</v>
      </c>
      <c r="C938">
        <f t="shared" si="14"/>
        <v>11</v>
      </c>
    </row>
    <row r="939" spans="1:3">
      <c r="A939" s="143" t="s">
        <v>5533</v>
      </c>
      <c r="B939" s="144" t="s">
        <v>5534</v>
      </c>
      <c r="C939">
        <f t="shared" si="14"/>
        <v>11</v>
      </c>
    </row>
    <row r="940" spans="1:3">
      <c r="A940" s="143" t="s">
        <v>1683</v>
      </c>
      <c r="B940" s="144" t="s">
        <v>1684</v>
      </c>
      <c r="C940">
        <f t="shared" si="14"/>
        <v>11</v>
      </c>
    </row>
    <row r="941" spans="1:3">
      <c r="A941" s="143" t="s">
        <v>1685</v>
      </c>
      <c r="B941" s="144" t="s">
        <v>1686</v>
      </c>
      <c r="C941">
        <f t="shared" si="14"/>
        <v>11</v>
      </c>
    </row>
    <row r="942" spans="1:3">
      <c r="A942" s="143" t="s">
        <v>5535</v>
      </c>
      <c r="B942" s="144" t="s">
        <v>5299</v>
      </c>
      <c r="C942">
        <f t="shared" si="14"/>
        <v>11</v>
      </c>
    </row>
    <row r="943" spans="1:3">
      <c r="A943" s="143" t="s">
        <v>5536</v>
      </c>
      <c r="B943" s="144" t="s">
        <v>5537</v>
      </c>
      <c r="C943">
        <f t="shared" si="14"/>
        <v>11</v>
      </c>
    </row>
    <row r="944" spans="1:3">
      <c r="A944" s="143" t="s">
        <v>5538</v>
      </c>
      <c r="B944" s="144" t="s">
        <v>5539</v>
      </c>
      <c r="C944">
        <f t="shared" si="14"/>
        <v>11</v>
      </c>
    </row>
    <row r="945" spans="1:3">
      <c r="A945" s="143" t="s">
        <v>5540</v>
      </c>
      <c r="B945" s="144" t="s">
        <v>5541</v>
      </c>
      <c r="C945">
        <f t="shared" si="14"/>
        <v>11</v>
      </c>
    </row>
    <row r="946" spans="1:3">
      <c r="A946" s="143" t="s">
        <v>1687</v>
      </c>
      <c r="B946" s="144" t="s">
        <v>1688</v>
      </c>
      <c r="C946">
        <f t="shared" si="14"/>
        <v>11</v>
      </c>
    </row>
    <row r="947" spans="1:3">
      <c r="A947" s="143" t="s">
        <v>5542</v>
      </c>
      <c r="B947" s="144" t="s">
        <v>5543</v>
      </c>
      <c r="C947">
        <f t="shared" si="14"/>
        <v>11</v>
      </c>
    </row>
    <row r="948" spans="1:3">
      <c r="A948" s="143" t="s">
        <v>1689</v>
      </c>
      <c r="B948" s="144" t="s">
        <v>1690</v>
      </c>
      <c r="C948">
        <f t="shared" si="14"/>
        <v>11</v>
      </c>
    </row>
    <row r="949" spans="1:3">
      <c r="A949" s="143" t="s">
        <v>1691</v>
      </c>
      <c r="B949" s="144" t="s">
        <v>1692</v>
      </c>
      <c r="C949">
        <f t="shared" si="14"/>
        <v>11</v>
      </c>
    </row>
    <row r="950" spans="1:3">
      <c r="A950" s="143" t="s">
        <v>5544</v>
      </c>
      <c r="B950" s="144" t="s">
        <v>5545</v>
      </c>
      <c r="C950">
        <f t="shared" si="14"/>
        <v>11</v>
      </c>
    </row>
    <row r="951" spans="1:3">
      <c r="A951" s="143" t="s">
        <v>5546</v>
      </c>
      <c r="B951" s="144" t="s">
        <v>5547</v>
      </c>
      <c r="C951">
        <f t="shared" si="14"/>
        <v>11</v>
      </c>
    </row>
    <row r="952" spans="1:3">
      <c r="A952" s="143" t="s">
        <v>5548</v>
      </c>
      <c r="B952" s="144" t="s">
        <v>5549</v>
      </c>
      <c r="C952">
        <f t="shared" si="14"/>
        <v>11</v>
      </c>
    </row>
    <row r="953" spans="1:3">
      <c r="A953" s="143" t="s">
        <v>5550</v>
      </c>
      <c r="B953" s="144" t="s">
        <v>5551</v>
      </c>
      <c r="C953">
        <f t="shared" si="14"/>
        <v>11</v>
      </c>
    </row>
    <row r="954" spans="1:3">
      <c r="A954" s="143" t="s">
        <v>1693</v>
      </c>
      <c r="B954" s="144" t="s">
        <v>1694</v>
      </c>
      <c r="C954">
        <f t="shared" si="14"/>
        <v>11</v>
      </c>
    </row>
    <row r="955" spans="1:3">
      <c r="A955" s="143" t="s">
        <v>5552</v>
      </c>
      <c r="B955" s="144" t="s">
        <v>5553</v>
      </c>
      <c r="C955">
        <f t="shared" si="14"/>
        <v>11</v>
      </c>
    </row>
    <row r="956" spans="1:3">
      <c r="A956" s="143" t="s">
        <v>1695</v>
      </c>
      <c r="B956" s="144" t="s">
        <v>1696</v>
      </c>
      <c r="C956">
        <f t="shared" si="14"/>
        <v>11</v>
      </c>
    </row>
    <row r="957" spans="1:3">
      <c r="A957" s="143" t="s">
        <v>5554</v>
      </c>
      <c r="B957" s="144" t="s">
        <v>5555</v>
      </c>
      <c r="C957">
        <f t="shared" si="14"/>
        <v>11</v>
      </c>
    </row>
    <row r="958" spans="1:3">
      <c r="A958" s="143" t="s">
        <v>1697</v>
      </c>
      <c r="B958" s="144" t="s">
        <v>1698</v>
      </c>
      <c r="C958">
        <f t="shared" si="14"/>
        <v>11</v>
      </c>
    </row>
    <row r="959" spans="1:3">
      <c r="A959" s="143" t="s">
        <v>1699</v>
      </c>
      <c r="B959" s="144" t="s">
        <v>1700</v>
      </c>
      <c r="C959">
        <f t="shared" si="14"/>
        <v>11</v>
      </c>
    </row>
    <row r="960" spans="1:3">
      <c r="A960" s="143" t="s">
        <v>5556</v>
      </c>
      <c r="B960" s="144" t="s">
        <v>5557</v>
      </c>
      <c r="C960">
        <f t="shared" si="14"/>
        <v>11</v>
      </c>
    </row>
    <row r="961" spans="1:3">
      <c r="A961" s="143" t="s">
        <v>1701</v>
      </c>
      <c r="B961" s="144" t="s">
        <v>1702</v>
      </c>
      <c r="C961">
        <f t="shared" si="14"/>
        <v>11</v>
      </c>
    </row>
    <row r="962" spans="1:3">
      <c r="A962" s="143" t="s">
        <v>1703</v>
      </c>
      <c r="B962" s="144" t="s">
        <v>1704</v>
      </c>
      <c r="C962">
        <f t="shared" si="14"/>
        <v>11</v>
      </c>
    </row>
    <row r="963" spans="1:3">
      <c r="A963" s="143" t="s">
        <v>5558</v>
      </c>
      <c r="B963" s="144" t="s">
        <v>5559</v>
      </c>
      <c r="C963">
        <f t="shared" si="14"/>
        <v>11</v>
      </c>
    </row>
    <row r="964" spans="1:3">
      <c r="A964" s="143" t="s">
        <v>1705</v>
      </c>
      <c r="B964" s="144" t="s">
        <v>1706</v>
      </c>
      <c r="C964">
        <f t="shared" si="14"/>
        <v>11</v>
      </c>
    </row>
    <row r="965" spans="1:3">
      <c r="A965" s="143" t="s">
        <v>5560</v>
      </c>
      <c r="B965" s="144" t="s">
        <v>5561</v>
      </c>
      <c r="C965">
        <f t="shared" si="14"/>
        <v>11</v>
      </c>
    </row>
    <row r="966" spans="1:3">
      <c r="A966" s="143" t="s">
        <v>5562</v>
      </c>
      <c r="B966" s="144" t="s">
        <v>5563</v>
      </c>
      <c r="C966">
        <f t="shared" ref="C966:C1029" si="15">LEN(A966)</f>
        <v>11</v>
      </c>
    </row>
    <row r="967" spans="1:3">
      <c r="A967" s="143" t="s">
        <v>5564</v>
      </c>
      <c r="B967" s="144" t="s">
        <v>5565</v>
      </c>
      <c r="C967">
        <f t="shared" si="15"/>
        <v>11</v>
      </c>
    </row>
    <row r="968" spans="1:3">
      <c r="A968" s="143" t="s">
        <v>5566</v>
      </c>
      <c r="B968" s="144" t="s">
        <v>5567</v>
      </c>
      <c r="C968">
        <f t="shared" si="15"/>
        <v>11</v>
      </c>
    </row>
    <row r="969" spans="1:3">
      <c r="A969" s="143" t="s">
        <v>5568</v>
      </c>
      <c r="B969" s="144" t="s">
        <v>5569</v>
      </c>
      <c r="C969">
        <f t="shared" si="15"/>
        <v>11</v>
      </c>
    </row>
    <row r="970" spans="1:3">
      <c r="A970" s="143" t="s">
        <v>5570</v>
      </c>
      <c r="B970" s="144" t="s">
        <v>1707</v>
      </c>
      <c r="C970">
        <f t="shared" si="15"/>
        <v>11</v>
      </c>
    </row>
    <row r="971" spans="1:3">
      <c r="A971" s="143" t="s">
        <v>5571</v>
      </c>
      <c r="B971" s="144" t="s">
        <v>5572</v>
      </c>
      <c r="C971">
        <f t="shared" si="15"/>
        <v>11</v>
      </c>
    </row>
    <row r="972" spans="1:3">
      <c r="A972" s="143" t="s">
        <v>5573</v>
      </c>
      <c r="B972" s="144" t="s">
        <v>5574</v>
      </c>
      <c r="C972">
        <f t="shared" si="15"/>
        <v>11</v>
      </c>
    </row>
    <row r="973" spans="1:3">
      <c r="A973" s="143" t="s">
        <v>5575</v>
      </c>
      <c r="B973" s="144" t="s">
        <v>5576</v>
      </c>
      <c r="C973">
        <f t="shared" si="15"/>
        <v>11</v>
      </c>
    </row>
    <row r="974" spans="1:3">
      <c r="A974" s="143" t="s">
        <v>5577</v>
      </c>
      <c r="B974" s="144" t="s">
        <v>5578</v>
      </c>
      <c r="C974">
        <f t="shared" si="15"/>
        <v>11</v>
      </c>
    </row>
    <row r="975" spans="1:3">
      <c r="A975" s="143" t="s">
        <v>5579</v>
      </c>
      <c r="B975" s="144" t="s">
        <v>5580</v>
      </c>
      <c r="C975">
        <f t="shared" si="15"/>
        <v>11</v>
      </c>
    </row>
    <row r="976" spans="1:3">
      <c r="A976" s="143" t="s">
        <v>5581</v>
      </c>
      <c r="B976" s="144" t="s">
        <v>5582</v>
      </c>
      <c r="C976">
        <f t="shared" si="15"/>
        <v>11</v>
      </c>
    </row>
    <row r="977" spans="1:3">
      <c r="A977" s="143" t="s">
        <v>5583</v>
      </c>
      <c r="B977" s="144" t="s">
        <v>5429</v>
      </c>
      <c r="C977">
        <f t="shared" si="15"/>
        <v>11</v>
      </c>
    </row>
    <row r="978" spans="1:3">
      <c r="A978" s="143" t="s">
        <v>5584</v>
      </c>
      <c r="B978" s="144" t="s">
        <v>5585</v>
      </c>
      <c r="C978">
        <f t="shared" si="15"/>
        <v>11</v>
      </c>
    </row>
    <row r="979" spans="1:3">
      <c r="A979" s="143" t="s">
        <v>5586</v>
      </c>
      <c r="B979" s="144" t="s">
        <v>5587</v>
      </c>
      <c r="C979">
        <f t="shared" si="15"/>
        <v>11</v>
      </c>
    </row>
    <row r="980" spans="1:3">
      <c r="A980" s="143" t="s">
        <v>1708</v>
      </c>
      <c r="B980" s="144" t="s">
        <v>1709</v>
      </c>
      <c r="C980">
        <f t="shared" si="15"/>
        <v>11</v>
      </c>
    </row>
    <row r="981" spans="1:3">
      <c r="A981" s="143" t="s">
        <v>1710</v>
      </c>
      <c r="B981" s="144" t="s">
        <v>1711</v>
      </c>
      <c r="C981">
        <f t="shared" si="15"/>
        <v>11</v>
      </c>
    </row>
    <row r="982" spans="1:3">
      <c r="A982" s="143" t="s">
        <v>1712</v>
      </c>
      <c r="B982" s="144" t="s">
        <v>1713</v>
      </c>
      <c r="C982">
        <f t="shared" si="15"/>
        <v>11</v>
      </c>
    </row>
    <row r="983" spans="1:3">
      <c r="A983" s="143" t="s">
        <v>1714</v>
      </c>
      <c r="B983" s="144" t="s">
        <v>1715</v>
      </c>
      <c r="C983">
        <f t="shared" si="15"/>
        <v>11</v>
      </c>
    </row>
    <row r="984" spans="1:3">
      <c r="A984" s="143" t="s">
        <v>1716</v>
      </c>
      <c r="B984" s="144" t="s">
        <v>1717</v>
      </c>
      <c r="C984">
        <f t="shared" si="15"/>
        <v>11</v>
      </c>
    </row>
    <row r="985" spans="1:3">
      <c r="A985" s="143" t="s">
        <v>1718</v>
      </c>
      <c r="B985" s="144" t="s">
        <v>1719</v>
      </c>
      <c r="C985">
        <f t="shared" si="15"/>
        <v>11</v>
      </c>
    </row>
    <row r="986" spans="1:3">
      <c r="A986" s="143" t="s">
        <v>5588</v>
      </c>
      <c r="B986" s="144" t="s">
        <v>5589</v>
      </c>
      <c r="C986">
        <f t="shared" si="15"/>
        <v>11</v>
      </c>
    </row>
    <row r="987" spans="1:3">
      <c r="A987" s="143" t="s">
        <v>5590</v>
      </c>
      <c r="B987" s="144" t="s">
        <v>5591</v>
      </c>
      <c r="C987">
        <f t="shared" si="15"/>
        <v>11</v>
      </c>
    </row>
    <row r="988" spans="1:3">
      <c r="A988" s="143" t="s">
        <v>1720</v>
      </c>
      <c r="B988" s="144" t="s">
        <v>1721</v>
      </c>
      <c r="C988">
        <f t="shared" si="15"/>
        <v>11</v>
      </c>
    </row>
    <row r="989" spans="1:3">
      <c r="A989" s="143" t="s">
        <v>1722</v>
      </c>
      <c r="B989" s="144" t="s">
        <v>1723</v>
      </c>
      <c r="C989">
        <f t="shared" si="15"/>
        <v>11</v>
      </c>
    </row>
    <row r="990" spans="1:3">
      <c r="A990" s="143" t="s">
        <v>1724</v>
      </c>
      <c r="B990" s="144" t="s">
        <v>1725</v>
      </c>
      <c r="C990">
        <f t="shared" si="15"/>
        <v>11</v>
      </c>
    </row>
    <row r="991" spans="1:3">
      <c r="A991" s="143" t="s">
        <v>1726</v>
      </c>
      <c r="B991" s="144" t="s">
        <v>1727</v>
      </c>
      <c r="C991">
        <f t="shared" si="15"/>
        <v>11</v>
      </c>
    </row>
    <row r="992" spans="1:3">
      <c r="A992" s="143" t="s">
        <v>1728</v>
      </c>
      <c r="B992" s="144" t="s">
        <v>1729</v>
      </c>
      <c r="C992">
        <f t="shared" si="15"/>
        <v>11</v>
      </c>
    </row>
    <row r="993" spans="1:3">
      <c r="A993" s="143" t="s">
        <v>5592</v>
      </c>
      <c r="B993" s="144" t="s">
        <v>5593</v>
      </c>
      <c r="C993">
        <f t="shared" si="15"/>
        <v>11</v>
      </c>
    </row>
    <row r="994" spans="1:3">
      <c r="A994" s="143" t="s">
        <v>1730</v>
      </c>
      <c r="B994" s="144" t="s">
        <v>1731</v>
      </c>
      <c r="C994">
        <f t="shared" si="15"/>
        <v>11</v>
      </c>
    </row>
    <row r="995" spans="1:3">
      <c r="A995" s="143" t="s">
        <v>5594</v>
      </c>
      <c r="B995" s="144" t="s">
        <v>5595</v>
      </c>
      <c r="C995">
        <f t="shared" si="15"/>
        <v>11</v>
      </c>
    </row>
    <row r="996" spans="1:3">
      <c r="A996" s="143" t="s">
        <v>5596</v>
      </c>
      <c r="B996" s="144" t="s">
        <v>5597</v>
      </c>
      <c r="C996">
        <f t="shared" si="15"/>
        <v>11</v>
      </c>
    </row>
    <row r="997" spans="1:3">
      <c r="A997" s="143" t="s">
        <v>5598</v>
      </c>
      <c r="B997" s="144" t="s">
        <v>1732</v>
      </c>
      <c r="C997">
        <f t="shared" si="15"/>
        <v>11</v>
      </c>
    </row>
    <row r="998" spans="1:3">
      <c r="A998" s="143" t="s">
        <v>5599</v>
      </c>
      <c r="B998" s="144" t="s">
        <v>5600</v>
      </c>
      <c r="C998">
        <f t="shared" si="15"/>
        <v>11</v>
      </c>
    </row>
    <row r="999" spans="1:3">
      <c r="A999" s="143" t="s">
        <v>1733</v>
      </c>
      <c r="B999" s="144" t="s">
        <v>1734</v>
      </c>
      <c r="C999">
        <f t="shared" si="15"/>
        <v>11</v>
      </c>
    </row>
    <row r="1000" spans="1:3">
      <c r="A1000" s="143" t="s">
        <v>5601</v>
      </c>
      <c r="B1000" s="144" t="s">
        <v>5602</v>
      </c>
      <c r="C1000">
        <f t="shared" si="15"/>
        <v>11</v>
      </c>
    </row>
    <row r="1001" spans="1:3">
      <c r="A1001" s="143" t="s">
        <v>5603</v>
      </c>
      <c r="B1001" s="144" t="s">
        <v>5604</v>
      </c>
      <c r="C1001">
        <f t="shared" si="15"/>
        <v>11</v>
      </c>
    </row>
    <row r="1002" spans="1:3">
      <c r="A1002" s="143" t="s">
        <v>5605</v>
      </c>
      <c r="B1002" s="144" t="s">
        <v>5606</v>
      </c>
      <c r="C1002">
        <f t="shared" si="15"/>
        <v>11</v>
      </c>
    </row>
    <row r="1003" spans="1:3">
      <c r="A1003" s="143" t="s">
        <v>1735</v>
      </c>
      <c r="B1003" s="144" t="s">
        <v>1736</v>
      </c>
      <c r="C1003">
        <f t="shared" si="15"/>
        <v>11</v>
      </c>
    </row>
    <row r="1004" spans="1:3">
      <c r="A1004" s="143" t="s">
        <v>5607</v>
      </c>
      <c r="B1004" s="144" t="s">
        <v>5608</v>
      </c>
      <c r="C1004">
        <f t="shared" si="15"/>
        <v>11</v>
      </c>
    </row>
    <row r="1005" spans="1:3">
      <c r="A1005" s="143" t="s">
        <v>1737</v>
      </c>
      <c r="B1005" s="144" t="s">
        <v>1738</v>
      </c>
      <c r="C1005">
        <f t="shared" si="15"/>
        <v>11</v>
      </c>
    </row>
    <row r="1006" spans="1:3">
      <c r="A1006" s="143" t="s">
        <v>5609</v>
      </c>
      <c r="B1006" s="144" t="s">
        <v>5610</v>
      </c>
      <c r="C1006">
        <f t="shared" si="15"/>
        <v>11</v>
      </c>
    </row>
    <row r="1007" spans="1:3">
      <c r="A1007" s="143" t="s">
        <v>5611</v>
      </c>
      <c r="B1007" s="144" t="s">
        <v>5612</v>
      </c>
      <c r="C1007">
        <f t="shared" si="15"/>
        <v>11</v>
      </c>
    </row>
    <row r="1008" spans="1:3">
      <c r="A1008" s="143" t="s">
        <v>1739</v>
      </c>
      <c r="B1008" s="144" t="s">
        <v>1740</v>
      </c>
      <c r="C1008">
        <f t="shared" si="15"/>
        <v>11</v>
      </c>
    </row>
    <row r="1009" spans="1:3">
      <c r="A1009" s="143" t="s">
        <v>1741</v>
      </c>
      <c r="B1009" s="144" t="s">
        <v>1742</v>
      </c>
      <c r="C1009">
        <f t="shared" si="15"/>
        <v>11</v>
      </c>
    </row>
    <row r="1010" spans="1:3">
      <c r="A1010" s="143" t="s">
        <v>1743</v>
      </c>
      <c r="B1010" s="144" t="s">
        <v>1744</v>
      </c>
      <c r="C1010">
        <f t="shared" si="15"/>
        <v>11</v>
      </c>
    </row>
    <row r="1011" spans="1:3">
      <c r="A1011" s="143" t="s">
        <v>5613</v>
      </c>
      <c r="B1011" s="144" t="s">
        <v>5614</v>
      </c>
      <c r="C1011">
        <f t="shared" si="15"/>
        <v>11</v>
      </c>
    </row>
    <row r="1012" spans="1:3">
      <c r="A1012" s="143" t="s">
        <v>5615</v>
      </c>
      <c r="B1012" s="144" t="s">
        <v>5616</v>
      </c>
      <c r="C1012">
        <f t="shared" si="15"/>
        <v>11</v>
      </c>
    </row>
    <row r="1013" spans="1:3">
      <c r="A1013" s="143" t="s">
        <v>5617</v>
      </c>
      <c r="B1013" s="144" t="s">
        <v>5618</v>
      </c>
      <c r="C1013">
        <f t="shared" si="15"/>
        <v>11</v>
      </c>
    </row>
    <row r="1014" spans="1:3">
      <c r="A1014" s="143" t="s">
        <v>5619</v>
      </c>
      <c r="B1014" s="144" t="s">
        <v>5620</v>
      </c>
      <c r="C1014">
        <f t="shared" si="15"/>
        <v>11</v>
      </c>
    </row>
    <row r="1015" spans="1:3">
      <c r="A1015" s="143" t="s">
        <v>5621</v>
      </c>
      <c r="B1015" s="144" t="s">
        <v>5622</v>
      </c>
      <c r="C1015">
        <f t="shared" si="15"/>
        <v>11</v>
      </c>
    </row>
    <row r="1016" spans="1:3">
      <c r="A1016" s="143" t="s">
        <v>5623</v>
      </c>
      <c r="B1016" s="144" t="s">
        <v>5624</v>
      </c>
      <c r="C1016">
        <f t="shared" si="15"/>
        <v>11</v>
      </c>
    </row>
    <row r="1017" spans="1:3">
      <c r="A1017" s="143" t="s">
        <v>5625</v>
      </c>
      <c r="B1017" s="144" t="s">
        <v>5626</v>
      </c>
      <c r="C1017">
        <f t="shared" si="15"/>
        <v>11</v>
      </c>
    </row>
    <row r="1018" spans="1:3">
      <c r="A1018" s="143" t="s">
        <v>1745</v>
      </c>
      <c r="B1018" s="144" t="s">
        <v>1746</v>
      </c>
      <c r="C1018">
        <f t="shared" si="15"/>
        <v>11</v>
      </c>
    </row>
    <row r="1019" spans="1:3">
      <c r="A1019" s="143" t="s">
        <v>1747</v>
      </c>
      <c r="B1019" s="144" t="s">
        <v>1748</v>
      </c>
      <c r="C1019">
        <f t="shared" si="15"/>
        <v>11</v>
      </c>
    </row>
    <row r="1020" spans="1:3">
      <c r="A1020" s="143" t="s">
        <v>5627</v>
      </c>
      <c r="B1020" s="144" t="s">
        <v>5628</v>
      </c>
      <c r="C1020">
        <f t="shared" si="15"/>
        <v>11</v>
      </c>
    </row>
    <row r="1021" spans="1:3">
      <c r="A1021" s="143" t="s">
        <v>1749</v>
      </c>
      <c r="B1021" s="144" t="s">
        <v>1750</v>
      </c>
      <c r="C1021">
        <f t="shared" si="15"/>
        <v>11</v>
      </c>
    </row>
    <row r="1022" spans="1:3">
      <c r="A1022" s="143" t="s">
        <v>1751</v>
      </c>
      <c r="B1022" s="144" t="s">
        <v>1752</v>
      </c>
      <c r="C1022">
        <f t="shared" si="15"/>
        <v>11</v>
      </c>
    </row>
    <row r="1023" spans="1:3">
      <c r="A1023" s="143" t="s">
        <v>5629</v>
      </c>
      <c r="B1023" s="144" t="s">
        <v>5630</v>
      </c>
      <c r="C1023">
        <f t="shared" si="15"/>
        <v>11</v>
      </c>
    </row>
    <row r="1024" spans="1:3">
      <c r="A1024" s="143" t="s">
        <v>5631</v>
      </c>
      <c r="B1024" s="144" t="s">
        <v>5632</v>
      </c>
      <c r="C1024">
        <f t="shared" si="15"/>
        <v>11</v>
      </c>
    </row>
    <row r="1025" spans="1:3">
      <c r="A1025" s="143" t="s">
        <v>5633</v>
      </c>
      <c r="B1025" s="144" t="s">
        <v>5634</v>
      </c>
      <c r="C1025">
        <f t="shared" si="15"/>
        <v>11</v>
      </c>
    </row>
    <row r="1026" spans="1:3">
      <c r="A1026" s="143" t="s">
        <v>5635</v>
      </c>
      <c r="B1026" s="144" t="s">
        <v>5636</v>
      </c>
      <c r="C1026">
        <f t="shared" si="15"/>
        <v>11</v>
      </c>
    </row>
    <row r="1027" spans="1:3">
      <c r="A1027" s="143" t="s">
        <v>5637</v>
      </c>
      <c r="B1027" s="144" t="s">
        <v>5638</v>
      </c>
      <c r="C1027">
        <f t="shared" si="15"/>
        <v>11</v>
      </c>
    </row>
    <row r="1028" spans="1:3">
      <c r="A1028" s="143" t="s">
        <v>1753</v>
      </c>
      <c r="B1028" s="144" t="s">
        <v>1754</v>
      </c>
      <c r="C1028">
        <f t="shared" si="15"/>
        <v>11</v>
      </c>
    </row>
    <row r="1029" spans="1:3">
      <c r="A1029" s="143" t="s">
        <v>1755</v>
      </c>
      <c r="B1029" s="144" t="s">
        <v>1756</v>
      </c>
      <c r="C1029">
        <f t="shared" si="15"/>
        <v>11</v>
      </c>
    </row>
    <row r="1030" spans="1:3">
      <c r="A1030" s="143" t="s">
        <v>1757</v>
      </c>
      <c r="B1030" s="144" t="s">
        <v>1758</v>
      </c>
      <c r="C1030">
        <f t="shared" ref="C1030:C1093" si="16">LEN(A1030)</f>
        <v>11</v>
      </c>
    </row>
    <row r="1031" spans="1:3">
      <c r="A1031" s="143" t="s">
        <v>1759</v>
      </c>
      <c r="B1031" s="144" t="s">
        <v>1760</v>
      </c>
      <c r="C1031">
        <f t="shared" si="16"/>
        <v>11</v>
      </c>
    </row>
    <row r="1032" spans="1:3">
      <c r="A1032" s="143" t="s">
        <v>1761</v>
      </c>
      <c r="B1032" s="144" t="s">
        <v>1762</v>
      </c>
      <c r="C1032">
        <f t="shared" si="16"/>
        <v>11</v>
      </c>
    </row>
    <row r="1033" spans="1:3">
      <c r="A1033" s="143" t="s">
        <v>1763</v>
      </c>
      <c r="B1033" s="144" t="s">
        <v>1764</v>
      </c>
      <c r="C1033">
        <f t="shared" si="16"/>
        <v>11</v>
      </c>
    </row>
    <row r="1034" spans="1:3">
      <c r="A1034" s="143" t="s">
        <v>5639</v>
      </c>
      <c r="B1034" s="144" t="s">
        <v>5640</v>
      </c>
      <c r="C1034">
        <f t="shared" si="16"/>
        <v>11</v>
      </c>
    </row>
    <row r="1035" spans="1:3">
      <c r="A1035" s="143" t="s">
        <v>5641</v>
      </c>
      <c r="B1035" s="144" t="s">
        <v>5642</v>
      </c>
      <c r="C1035">
        <f t="shared" si="16"/>
        <v>11</v>
      </c>
    </row>
    <row r="1036" spans="1:3">
      <c r="A1036" s="143" t="s">
        <v>1765</v>
      </c>
      <c r="B1036" s="144" t="s">
        <v>1766</v>
      </c>
      <c r="C1036">
        <f t="shared" si="16"/>
        <v>11</v>
      </c>
    </row>
    <row r="1037" spans="1:3">
      <c r="A1037" s="143" t="s">
        <v>1767</v>
      </c>
      <c r="B1037" s="144" t="s">
        <v>1768</v>
      </c>
      <c r="C1037">
        <f t="shared" si="16"/>
        <v>11</v>
      </c>
    </row>
    <row r="1038" spans="1:3">
      <c r="A1038" s="143" t="s">
        <v>1769</v>
      </c>
      <c r="B1038" s="144" t="s">
        <v>1770</v>
      </c>
      <c r="C1038">
        <f t="shared" si="16"/>
        <v>11</v>
      </c>
    </row>
    <row r="1039" spans="1:3">
      <c r="A1039" s="143" t="s">
        <v>5643</v>
      </c>
      <c r="B1039" s="144" t="s">
        <v>5644</v>
      </c>
      <c r="C1039">
        <f t="shared" si="16"/>
        <v>11</v>
      </c>
    </row>
    <row r="1040" spans="1:3">
      <c r="A1040" s="143" t="s">
        <v>1771</v>
      </c>
      <c r="B1040" s="144" t="s">
        <v>1772</v>
      </c>
      <c r="C1040">
        <f t="shared" si="16"/>
        <v>11</v>
      </c>
    </row>
    <row r="1041" spans="1:3">
      <c r="A1041" s="143" t="s">
        <v>1773</v>
      </c>
      <c r="B1041" s="144" t="s">
        <v>1774</v>
      </c>
      <c r="C1041">
        <f t="shared" si="16"/>
        <v>11</v>
      </c>
    </row>
    <row r="1042" spans="1:3">
      <c r="A1042" s="143" t="s">
        <v>1775</v>
      </c>
      <c r="B1042" s="144" t="s">
        <v>1776</v>
      </c>
      <c r="C1042">
        <f t="shared" si="16"/>
        <v>11</v>
      </c>
    </row>
    <row r="1043" spans="1:3">
      <c r="A1043" s="143" t="s">
        <v>1777</v>
      </c>
      <c r="B1043" s="144" t="s">
        <v>1778</v>
      </c>
      <c r="C1043">
        <f t="shared" si="16"/>
        <v>11</v>
      </c>
    </row>
    <row r="1044" spans="1:3">
      <c r="A1044" s="143" t="s">
        <v>1779</v>
      </c>
      <c r="B1044" s="144" t="s">
        <v>1780</v>
      </c>
      <c r="C1044">
        <f t="shared" si="16"/>
        <v>11</v>
      </c>
    </row>
    <row r="1045" spans="1:3">
      <c r="A1045" s="143" t="s">
        <v>1781</v>
      </c>
      <c r="B1045" s="144" t="s">
        <v>1782</v>
      </c>
      <c r="C1045">
        <f t="shared" si="16"/>
        <v>11</v>
      </c>
    </row>
    <row r="1046" spans="1:3">
      <c r="A1046" s="143" t="s">
        <v>1783</v>
      </c>
      <c r="B1046" s="144" t="s">
        <v>1784</v>
      </c>
      <c r="C1046">
        <f t="shared" si="16"/>
        <v>11</v>
      </c>
    </row>
    <row r="1047" spans="1:3">
      <c r="A1047" s="143" t="s">
        <v>1785</v>
      </c>
      <c r="B1047" s="144" t="s">
        <v>1786</v>
      </c>
      <c r="C1047">
        <f t="shared" si="16"/>
        <v>11</v>
      </c>
    </row>
    <row r="1048" spans="1:3">
      <c r="A1048" s="143" t="s">
        <v>1787</v>
      </c>
      <c r="B1048" s="144" t="s">
        <v>1788</v>
      </c>
      <c r="C1048">
        <f t="shared" si="16"/>
        <v>11</v>
      </c>
    </row>
    <row r="1049" spans="1:3">
      <c r="A1049" s="143" t="s">
        <v>5645</v>
      </c>
      <c r="B1049" s="144" t="s">
        <v>5646</v>
      </c>
      <c r="C1049">
        <f t="shared" si="16"/>
        <v>11</v>
      </c>
    </row>
    <row r="1050" spans="1:3">
      <c r="A1050" s="143" t="s">
        <v>5647</v>
      </c>
      <c r="B1050" s="144" t="s">
        <v>5648</v>
      </c>
      <c r="C1050">
        <f t="shared" si="16"/>
        <v>11</v>
      </c>
    </row>
    <row r="1051" spans="1:3">
      <c r="A1051" s="143" t="s">
        <v>5649</v>
      </c>
      <c r="B1051" s="144" t="s">
        <v>5650</v>
      </c>
      <c r="C1051">
        <f t="shared" si="16"/>
        <v>11</v>
      </c>
    </row>
    <row r="1052" spans="1:3">
      <c r="A1052" s="143" t="s">
        <v>5651</v>
      </c>
      <c r="B1052" s="144" t="s">
        <v>5652</v>
      </c>
      <c r="C1052">
        <f t="shared" si="16"/>
        <v>11</v>
      </c>
    </row>
    <row r="1053" spans="1:3">
      <c r="A1053" s="143" t="s">
        <v>5653</v>
      </c>
      <c r="B1053" s="144" t="s">
        <v>5654</v>
      </c>
      <c r="C1053">
        <f t="shared" si="16"/>
        <v>11</v>
      </c>
    </row>
    <row r="1054" spans="1:3">
      <c r="A1054" s="143" t="s">
        <v>5655</v>
      </c>
      <c r="B1054" s="144" t="s">
        <v>5656</v>
      </c>
      <c r="C1054">
        <f t="shared" si="16"/>
        <v>11</v>
      </c>
    </row>
    <row r="1055" spans="1:3">
      <c r="A1055" s="143" t="s">
        <v>5657</v>
      </c>
      <c r="B1055" s="144" t="s">
        <v>5658</v>
      </c>
      <c r="C1055">
        <f t="shared" si="16"/>
        <v>11</v>
      </c>
    </row>
    <row r="1056" spans="1:3">
      <c r="A1056" s="143" t="s">
        <v>5659</v>
      </c>
      <c r="B1056" s="144" t="s">
        <v>5660</v>
      </c>
      <c r="C1056">
        <f t="shared" si="16"/>
        <v>11</v>
      </c>
    </row>
    <row r="1057" spans="1:3">
      <c r="A1057" s="143" t="s">
        <v>5661</v>
      </c>
      <c r="B1057" s="144" t="s">
        <v>5662</v>
      </c>
      <c r="C1057">
        <f t="shared" si="16"/>
        <v>11</v>
      </c>
    </row>
    <row r="1058" spans="1:3">
      <c r="A1058" s="143" t="s">
        <v>5663</v>
      </c>
      <c r="B1058" s="144" t="s">
        <v>5664</v>
      </c>
      <c r="C1058">
        <f t="shared" si="16"/>
        <v>11</v>
      </c>
    </row>
    <row r="1059" spans="1:3">
      <c r="A1059" s="143" t="s">
        <v>5665</v>
      </c>
      <c r="B1059" s="144" t="s">
        <v>5666</v>
      </c>
      <c r="C1059">
        <f t="shared" si="16"/>
        <v>11</v>
      </c>
    </row>
    <row r="1060" spans="1:3">
      <c r="A1060" s="143" t="s">
        <v>5667</v>
      </c>
      <c r="B1060" s="144" t="s">
        <v>5668</v>
      </c>
      <c r="C1060">
        <f t="shared" si="16"/>
        <v>11</v>
      </c>
    </row>
    <row r="1061" spans="1:3">
      <c r="A1061" s="143" t="s">
        <v>5669</v>
      </c>
      <c r="B1061" s="144" t="s">
        <v>5670</v>
      </c>
      <c r="C1061">
        <f t="shared" si="16"/>
        <v>11</v>
      </c>
    </row>
    <row r="1062" spans="1:3">
      <c r="A1062" s="143" t="s">
        <v>5671</v>
      </c>
      <c r="B1062" s="144" t="s">
        <v>5672</v>
      </c>
      <c r="C1062">
        <f t="shared" si="16"/>
        <v>11</v>
      </c>
    </row>
    <row r="1063" spans="1:3">
      <c r="A1063" s="143" t="s">
        <v>5673</v>
      </c>
      <c r="B1063" s="144" t="s">
        <v>5674</v>
      </c>
      <c r="C1063">
        <f t="shared" si="16"/>
        <v>11</v>
      </c>
    </row>
    <row r="1064" spans="1:3">
      <c r="A1064" s="143" t="s">
        <v>5675</v>
      </c>
      <c r="B1064" s="144" t="s">
        <v>5676</v>
      </c>
      <c r="C1064">
        <f t="shared" si="16"/>
        <v>11</v>
      </c>
    </row>
    <row r="1065" spans="1:3">
      <c r="A1065" s="143" t="s">
        <v>5677</v>
      </c>
      <c r="B1065" s="144" t="s">
        <v>5678</v>
      </c>
      <c r="C1065">
        <f t="shared" si="16"/>
        <v>11</v>
      </c>
    </row>
    <row r="1066" spans="1:3">
      <c r="A1066" s="143" t="s">
        <v>5679</v>
      </c>
      <c r="B1066" s="144" t="s">
        <v>5680</v>
      </c>
      <c r="C1066">
        <f t="shared" si="16"/>
        <v>11</v>
      </c>
    </row>
    <row r="1067" spans="1:3">
      <c r="A1067" s="143" t="s">
        <v>5681</v>
      </c>
      <c r="B1067" s="144" t="s">
        <v>5682</v>
      </c>
      <c r="C1067">
        <f t="shared" si="16"/>
        <v>11</v>
      </c>
    </row>
    <row r="1068" spans="1:3">
      <c r="A1068" s="143" t="s">
        <v>5683</v>
      </c>
      <c r="B1068" s="144" t="s">
        <v>5684</v>
      </c>
      <c r="C1068">
        <f t="shared" si="16"/>
        <v>11</v>
      </c>
    </row>
    <row r="1069" spans="1:3">
      <c r="A1069" s="143" t="s">
        <v>5685</v>
      </c>
      <c r="B1069" s="144" t="s">
        <v>5686</v>
      </c>
      <c r="C1069">
        <f t="shared" si="16"/>
        <v>11</v>
      </c>
    </row>
    <row r="1070" spans="1:3">
      <c r="A1070" s="143" t="s">
        <v>5687</v>
      </c>
      <c r="B1070" s="144" t="s">
        <v>5688</v>
      </c>
      <c r="C1070">
        <f t="shared" si="16"/>
        <v>11</v>
      </c>
    </row>
    <row r="1071" spans="1:3">
      <c r="A1071" s="143" t="s">
        <v>5689</v>
      </c>
      <c r="B1071" s="144" t="s">
        <v>5690</v>
      </c>
      <c r="C1071">
        <f t="shared" si="16"/>
        <v>11</v>
      </c>
    </row>
    <row r="1072" spans="1:3">
      <c r="A1072" s="143" t="s">
        <v>5691</v>
      </c>
      <c r="B1072" s="144" t="s">
        <v>5692</v>
      </c>
      <c r="C1072">
        <f t="shared" si="16"/>
        <v>11</v>
      </c>
    </row>
    <row r="1073" spans="1:3">
      <c r="A1073" s="143" t="s">
        <v>5693</v>
      </c>
      <c r="B1073" s="144" t="s">
        <v>5694</v>
      </c>
      <c r="C1073">
        <f t="shared" si="16"/>
        <v>11</v>
      </c>
    </row>
    <row r="1074" spans="1:3">
      <c r="A1074" s="143" t="s">
        <v>5695</v>
      </c>
      <c r="B1074" s="144" t="s">
        <v>5696</v>
      </c>
      <c r="C1074">
        <f t="shared" si="16"/>
        <v>11</v>
      </c>
    </row>
    <row r="1075" spans="1:3">
      <c r="A1075" s="143" t="s">
        <v>5697</v>
      </c>
      <c r="B1075" s="144" t="s">
        <v>5698</v>
      </c>
      <c r="C1075">
        <f t="shared" si="16"/>
        <v>11</v>
      </c>
    </row>
    <row r="1076" spans="1:3">
      <c r="A1076" s="143" t="s">
        <v>5699</v>
      </c>
      <c r="B1076" s="144" t="s">
        <v>5700</v>
      </c>
      <c r="C1076">
        <f t="shared" si="16"/>
        <v>11</v>
      </c>
    </row>
    <row r="1077" spans="1:3">
      <c r="A1077" s="143" t="s">
        <v>5701</v>
      </c>
      <c r="B1077" s="144" t="s">
        <v>5702</v>
      </c>
      <c r="C1077">
        <f t="shared" si="16"/>
        <v>11</v>
      </c>
    </row>
    <row r="1078" spans="1:3">
      <c r="A1078" s="143" t="s">
        <v>5703</v>
      </c>
      <c r="B1078" s="144" t="s">
        <v>5704</v>
      </c>
      <c r="C1078">
        <f t="shared" si="16"/>
        <v>11</v>
      </c>
    </row>
    <row r="1079" spans="1:3">
      <c r="A1079" s="143" t="s">
        <v>1789</v>
      </c>
      <c r="B1079" s="144" t="s">
        <v>1790</v>
      </c>
      <c r="C1079">
        <f t="shared" si="16"/>
        <v>11</v>
      </c>
    </row>
    <row r="1080" spans="1:3">
      <c r="A1080" s="143" t="s">
        <v>5705</v>
      </c>
      <c r="B1080" s="144" t="s">
        <v>1790</v>
      </c>
      <c r="C1080">
        <f t="shared" si="16"/>
        <v>11</v>
      </c>
    </row>
    <row r="1081" spans="1:3">
      <c r="A1081" s="143" t="s">
        <v>1791</v>
      </c>
      <c r="B1081" s="144" t="s">
        <v>1792</v>
      </c>
      <c r="C1081">
        <f t="shared" si="16"/>
        <v>11</v>
      </c>
    </row>
    <row r="1082" spans="1:3">
      <c r="A1082" s="143" t="s">
        <v>5706</v>
      </c>
      <c r="B1082" s="144" t="s">
        <v>5707</v>
      </c>
      <c r="C1082">
        <f t="shared" si="16"/>
        <v>11</v>
      </c>
    </row>
    <row r="1083" spans="1:3">
      <c r="A1083" s="143" t="s">
        <v>5708</v>
      </c>
      <c r="B1083" s="144" t="s">
        <v>5709</v>
      </c>
      <c r="C1083">
        <f t="shared" si="16"/>
        <v>11</v>
      </c>
    </row>
    <row r="1084" spans="1:3">
      <c r="A1084" s="143" t="s">
        <v>5710</v>
      </c>
      <c r="B1084" s="144" t="s">
        <v>5711</v>
      </c>
      <c r="C1084">
        <f t="shared" si="16"/>
        <v>11</v>
      </c>
    </row>
    <row r="1085" spans="1:3">
      <c r="A1085" s="143" t="s">
        <v>5712</v>
      </c>
      <c r="B1085" s="144" t="s">
        <v>5713</v>
      </c>
      <c r="C1085">
        <f t="shared" si="16"/>
        <v>11</v>
      </c>
    </row>
    <row r="1086" spans="1:3">
      <c r="A1086" s="143" t="s">
        <v>1793</v>
      </c>
      <c r="B1086" s="144" t="s">
        <v>1794</v>
      </c>
      <c r="C1086">
        <f t="shared" si="16"/>
        <v>11</v>
      </c>
    </row>
    <row r="1087" spans="1:3">
      <c r="A1087" s="143" t="s">
        <v>5714</v>
      </c>
      <c r="B1087" s="144" t="s">
        <v>5715</v>
      </c>
      <c r="C1087">
        <f t="shared" si="16"/>
        <v>11</v>
      </c>
    </row>
    <row r="1088" spans="1:3">
      <c r="A1088" s="143" t="s">
        <v>1795</v>
      </c>
      <c r="B1088" s="144" t="s">
        <v>1796</v>
      </c>
      <c r="C1088">
        <f t="shared" si="16"/>
        <v>11</v>
      </c>
    </row>
    <row r="1089" spans="1:3">
      <c r="A1089" s="143" t="s">
        <v>5716</v>
      </c>
      <c r="B1089" s="144" t="s">
        <v>5717</v>
      </c>
      <c r="C1089">
        <f t="shared" si="16"/>
        <v>11</v>
      </c>
    </row>
    <row r="1090" spans="1:3">
      <c r="A1090" s="143" t="s">
        <v>5718</v>
      </c>
      <c r="B1090" s="144" t="s">
        <v>5719</v>
      </c>
      <c r="C1090">
        <f t="shared" si="16"/>
        <v>11</v>
      </c>
    </row>
    <row r="1091" spans="1:3">
      <c r="A1091" s="143" t="s">
        <v>5720</v>
      </c>
      <c r="B1091" s="144" t="s">
        <v>5721</v>
      </c>
      <c r="C1091">
        <f t="shared" si="16"/>
        <v>11</v>
      </c>
    </row>
    <row r="1092" spans="1:3">
      <c r="A1092" s="143" t="s">
        <v>5722</v>
      </c>
      <c r="B1092" s="144" t="s">
        <v>5723</v>
      </c>
      <c r="C1092">
        <f t="shared" si="16"/>
        <v>11</v>
      </c>
    </row>
    <row r="1093" spans="1:3">
      <c r="A1093" s="143" t="s">
        <v>5724</v>
      </c>
      <c r="B1093" s="144" t="s">
        <v>5725</v>
      </c>
      <c r="C1093">
        <f t="shared" si="16"/>
        <v>11</v>
      </c>
    </row>
    <row r="1094" spans="1:3">
      <c r="A1094" s="143" t="s">
        <v>5726</v>
      </c>
      <c r="B1094" s="144" t="s">
        <v>5727</v>
      </c>
      <c r="C1094">
        <f t="shared" ref="C1094:C1157" si="17">LEN(A1094)</f>
        <v>11</v>
      </c>
    </row>
    <row r="1095" spans="1:3">
      <c r="A1095" s="143" t="s">
        <v>5728</v>
      </c>
      <c r="B1095" s="144" t="s">
        <v>5729</v>
      </c>
      <c r="C1095">
        <f t="shared" si="17"/>
        <v>11</v>
      </c>
    </row>
    <row r="1096" spans="1:3">
      <c r="A1096" s="143" t="s">
        <v>1797</v>
      </c>
      <c r="B1096" s="144" t="s">
        <v>1798</v>
      </c>
      <c r="C1096">
        <f t="shared" si="17"/>
        <v>11</v>
      </c>
    </row>
    <row r="1097" spans="1:3">
      <c r="A1097" s="143" t="s">
        <v>5730</v>
      </c>
      <c r="B1097" s="144" t="s">
        <v>5731</v>
      </c>
      <c r="C1097">
        <f t="shared" si="17"/>
        <v>11</v>
      </c>
    </row>
    <row r="1098" spans="1:3">
      <c r="A1098" s="143" t="s">
        <v>5732</v>
      </c>
      <c r="B1098" s="144" t="s">
        <v>5733</v>
      </c>
      <c r="C1098">
        <f t="shared" si="17"/>
        <v>11</v>
      </c>
    </row>
    <row r="1099" spans="1:3">
      <c r="A1099" s="143" t="s">
        <v>5734</v>
      </c>
      <c r="B1099" s="144" t="s">
        <v>5735</v>
      </c>
      <c r="C1099">
        <f t="shared" si="17"/>
        <v>11</v>
      </c>
    </row>
    <row r="1100" spans="1:3">
      <c r="A1100" s="143" t="s">
        <v>5736</v>
      </c>
      <c r="B1100" s="144" t="s">
        <v>5737</v>
      </c>
      <c r="C1100">
        <f t="shared" si="17"/>
        <v>11</v>
      </c>
    </row>
    <row r="1101" spans="1:3">
      <c r="A1101" s="143" t="s">
        <v>5738</v>
      </c>
      <c r="B1101" s="144" t="s">
        <v>5739</v>
      </c>
      <c r="C1101">
        <f t="shared" si="17"/>
        <v>11</v>
      </c>
    </row>
    <row r="1102" spans="1:3">
      <c r="A1102" s="143" t="s">
        <v>5740</v>
      </c>
      <c r="B1102" s="144" t="s">
        <v>5741</v>
      </c>
      <c r="C1102">
        <f t="shared" si="17"/>
        <v>11</v>
      </c>
    </row>
    <row r="1103" spans="1:3">
      <c r="A1103" s="143" t="s">
        <v>5742</v>
      </c>
      <c r="B1103" s="144" t="s">
        <v>5743</v>
      </c>
      <c r="C1103">
        <f t="shared" si="17"/>
        <v>11</v>
      </c>
    </row>
    <row r="1104" spans="1:3">
      <c r="A1104" s="143" t="s">
        <v>5744</v>
      </c>
      <c r="B1104" s="144" t="s">
        <v>5745</v>
      </c>
      <c r="C1104">
        <f t="shared" si="17"/>
        <v>11</v>
      </c>
    </row>
    <row r="1105" spans="1:3">
      <c r="A1105" s="143" t="s">
        <v>5746</v>
      </c>
      <c r="B1105" s="144" t="s">
        <v>5747</v>
      </c>
      <c r="C1105">
        <f t="shared" si="17"/>
        <v>11</v>
      </c>
    </row>
    <row r="1106" spans="1:3">
      <c r="A1106" s="143" t="s">
        <v>5748</v>
      </c>
      <c r="B1106" s="144" t="s">
        <v>5749</v>
      </c>
      <c r="C1106">
        <f t="shared" si="17"/>
        <v>11</v>
      </c>
    </row>
    <row r="1107" spans="1:3">
      <c r="A1107" s="143" t="s">
        <v>5750</v>
      </c>
      <c r="B1107" s="144" t="s">
        <v>5751</v>
      </c>
      <c r="C1107">
        <f t="shared" si="17"/>
        <v>11</v>
      </c>
    </row>
    <row r="1108" spans="1:3">
      <c r="A1108" s="143" t="s">
        <v>5752</v>
      </c>
      <c r="B1108" s="144" t="s">
        <v>5753</v>
      </c>
      <c r="C1108">
        <f t="shared" si="17"/>
        <v>11</v>
      </c>
    </row>
    <row r="1109" spans="1:3">
      <c r="A1109" s="143" t="s">
        <v>5754</v>
      </c>
      <c r="B1109" s="144" t="s">
        <v>5755</v>
      </c>
      <c r="C1109">
        <f t="shared" si="17"/>
        <v>11</v>
      </c>
    </row>
    <row r="1110" spans="1:3">
      <c r="A1110" s="143" t="s">
        <v>5756</v>
      </c>
      <c r="B1110" s="144" t="s">
        <v>3335</v>
      </c>
      <c r="C1110">
        <f t="shared" si="17"/>
        <v>11</v>
      </c>
    </row>
    <row r="1111" spans="1:3">
      <c r="A1111" s="143" t="s">
        <v>5757</v>
      </c>
      <c r="B1111" s="144" t="s">
        <v>3335</v>
      </c>
      <c r="C1111">
        <f t="shared" si="17"/>
        <v>11</v>
      </c>
    </row>
    <row r="1112" spans="1:3">
      <c r="A1112" s="143" t="s">
        <v>5758</v>
      </c>
      <c r="B1112" s="144" t="s">
        <v>5759</v>
      </c>
      <c r="C1112">
        <f t="shared" si="17"/>
        <v>11</v>
      </c>
    </row>
    <row r="1113" spans="1:3">
      <c r="A1113" s="143" t="s">
        <v>5760</v>
      </c>
      <c r="B1113" s="144" t="s">
        <v>5761</v>
      </c>
      <c r="C1113">
        <f t="shared" si="17"/>
        <v>11</v>
      </c>
    </row>
    <row r="1114" spans="1:3">
      <c r="A1114" s="143" t="s">
        <v>5762</v>
      </c>
      <c r="B1114" s="144" t="s">
        <v>5763</v>
      </c>
      <c r="C1114">
        <f t="shared" si="17"/>
        <v>11</v>
      </c>
    </row>
    <row r="1115" spans="1:3">
      <c r="A1115" s="143" t="s">
        <v>5764</v>
      </c>
      <c r="B1115" s="144" t="s">
        <v>5765</v>
      </c>
      <c r="C1115">
        <f t="shared" si="17"/>
        <v>11</v>
      </c>
    </row>
    <row r="1116" spans="1:3">
      <c r="A1116" s="143" t="s">
        <v>5766</v>
      </c>
      <c r="B1116" s="144" t="s">
        <v>5767</v>
      </c>
      <c r="C1116">
        <f t="shared" si="17"/>
        <v>11</v>
      </c>
    </row>
    <row r="1117" spans="1:3">
      <c r="A1117" s="143" t="s">
        <v>5768</v>
      </c>
      <c r="B1117" s="144" t="s">
        <v>5769</v>
      </c>
      <c r="C1117">
        <f t="shared" si="17"/>
        <v>11</v>
      </c>
    </row>
    <row r="1118" spans="1:3">
      <c r="A1118" s="143" t="s">
        <v>5770</v>
      </c>
      <c r="B1118" s="144" t="s">
        <v>5771</v>
      </c>
      <c r="C1118">
        <f t="shared" si="17"/>
        <v>11</v>
      </c>
    </row>
    <row r="1119" spans="1:3">
      <c r="A1119" s="143" t="s">
        <v>5772</v>
      </c>
      <c r="B1119" s="144" t="s">
        <v>5773</v>
      </c>
      <c r="C1119">
        <f t="shared" si="17"/>
        <v>11</v>
      </c>
    </row>
    <row r="1120" spans="1:3">
      <c r="A1120" s="143" t="s">
        <v>5774</v>
      </c>
      <c r="B1120" s="144" t="s">
        <v>5775</v>
      </c>
      <c r="C1120">
        <f t="shared" si="17"/>
        <v>11</v>
      </c>
    </row>
    <row r="1121" spans="1:3">
      <c r="A1121" s="143" t="s">
        <v>5776</v>
      </c>
      <c r="B1121" s="144" t="s">
        <v>5777</v>
      </c>
      <c r="C1121">
        <f t="shared" si="17"/>
        <v>11</v>
      </c>
    </row>
    <row r="1122" spans="1:3">
      <c r="A1122" s="143" t="s">
        <v>1799</v>
      </c>
      <c r="B1122" s="144" t="s">
        <v>1800</v>
      </c>
      <c r="C1122">
        <f t="shared" si="17"/>
        <v>11</v>
      </c>
    </row>
    <row r="1123" spans="1:3">
      <c r="A1123" s="143" t="s">
        <v>5778</v>
      </c>
      <c r="B1123" s="144" t="s">
        <v>5779</v>
      </c>
      <c r="C1123">
        <f t="shared" si="17"/>
        <v>11</v>
      </c>
    </row>
    <row r="1124" spans="1:3">
      <c r="A1124" s="143" t="s">
        <v>5780</v>
      </c>
      <c r="B1124" s="144" t="s">
        <v>5781</v>
      </c>
      <c r="C1124">
        <f t="shared" si="17"/>
        <v>11</v>
      </c>
    </row>
    <row r="1125" spans="1:3">
      <c r="A1125" s="143" t="s">
        <v>5782</v>
      </c>
      <c r="B1125" s="144" t="s">
        <v>5783</v>
      </c>
      <c r="C1125">
        <f t="shared" si="17"/>
        <v>11</v>
      </c>
    </row>
    <row r="1126" spans="1:3">
      <c r="A1126" s="143" t="s">
        <v>5784</v>
      </c>
      <c r="B1126" s="144" t="s">
        <v>5785</v>
      </c>
      <c r="C1126">
        <f t="shared" si="17"/>
        <v>11</v>
      </c>
    </row>
    <row r="1127" spans="1:3">
      <c r="A1127" s="143" t="s">
        <v>5786</v>
      </c>
      <c r="B1127" s="144" t="s">
        <v>5787</v>
      </c>
      <c r="C1127">
        <f t="shared" si="17"/>
        <v>11</v>
      </c>
    </row>
    <row r="1128" spans="1:3">
      <c r="A1128" s="143" t="s">
        <v>1801</v>
      </c>
      <c r="B1128" s="144" t="s">
        <v>1802</v>
      </c>
      <c r="C1128">
        <f t="shared" si="17"/>
        <v>11</v>
      </c>
    </row>
    <row r="1129" spans="1:3">
      <c r="A1129" s="143" t="s">
        <v>5788</v>
      </c>
      <c r="B1129" s="144" t="s">
        <v>5789</v>
      </c>
      <c r="C1129">
        <f t="shared" si="17"/>
        <v>11</v>
      </c>
    </row>
    <row r="1130" spans="1:3">
      <c r="A1130" s="143" t="s">
        <v>5790</v>
      </c>
      <c r="B1130" s="144" t="s">
        <v>5791</v>
      </c>
      <c r="C1130">
        <f t="shared" si="17"/>
        <v>11</v>
      </c>
    </row>
    <row r="1131" spans="1:3">
      <c r="A1131" s="143" t="s">
        <v>5792</v>
      </c>
      <c r="B1131" s="144" t="s">
        <v>5793</v>
      </c>
      <c r="C1131">
        <f t="shared" si="17"/>
        <v>11</v>
      </c>
    </row>
    <row r="1132" spans="1:3">
      <c r="A1132" s="143" t="s">
        <v>5794</v>
      </c>
      <c r="B1132" s="144" t="s">
        <v>5795</v>
      </c>
      <c r="C1132">
        <f t="shared" si="17"/>
        <v>11</v>
      </c>
    </row>
    <row r="1133" spans="1:3">
      <c r="A1133" s="143" t="s">
        <v>5796</v>
      </c>
      <c r="B1133" s="144" t="s">
        <v>5797</v>
      </c>
      <c r="C1133">
        <f t="shared" si="17"/>
        <v>11</v>
      </c>
    </row>
    <row r="1134" spans="1:3">
      <c r="A1134" s="143" t="s">
        <v>5798</v>
      </c>
      <c r="B1134" s="144" t="s">
        <v>5799</v>
      </c>
      <c r="C1134">
        <f t="shared" si="17"/>
        <v>11</v>
      </c>
    </row>
    <row r="1135" spans="1:3">
      <c r="A1135" s="143" t="s">
        <v>5800</v>
      </c>
      <c r="B1135" s="144" t="s">
        <v>5801</v>
      </c>
      <c r="C1135">
        <f t="shared" si="17"/>
        <v>11</v>
      </c>
    </row>
    <row r="1136" spans="1:3">
      <c r="A1136" s="143" t="s">
        <v>5802</v>
      </c>
      <c r="B1136" s="144" t="s">
        <v>5803</v>
      </c>
      <c r="C1136">
        <f t="shared" si="17"/>
        <v>11</v>
      </c>
    </row>
    <row r="1137" spans="1:3">
      <c r="A1137" s="143" t="s">
        <v>1803</v>
      </c>
      <c r="B1137" s="144" t="s">
        <v>1804</v>
      </c>
      <c r="C1137">
        <f t="shared" si="17"/>
        <v>11</v>
      </c>
    </row>
    <row r="1138" spans="1:3">
      <c r="A1138" s="143" t="s">
        <v>5804</v>
      </c>
      <c r="B1138" s="144" t="s">
        <v>5805</v>
      </c>
      <c r="C1138">
        <f t="shared" si="17"/>
        <v>11</v>
      </c>
    </row>
    <row r="1139" spans="1:3">
      <c r="A1139" s="143" t="s">
        <v>5806</v>
      </c>
      <c r="B1139" s="144" t="s">
        <v>5807</v>
      </c>
      <c r="C1139">
        <f t="shared" si="17"/>
        <v>11</v>
      </c>
    </row>
    <row r="1140" spans="1:3">
      <c r="A1140" s="143" t="s">
        <v>1805</v>
      </c>
      <c r="B1140" s="144" t="s">
        <v>1806</v>
      </c>
      <c r="C1140">
        <f t="shared" si="17"/>
        <v>11</v>
      </c>
    </row>
    <row r="1141" spans="1:3">
      <c r="A1141" s="143" t="s">
        <v>5808</v>
      </c>
      <c r="B1141" s="144" t="s">
        <v>5809</v>
      </c>
      <c r="C1141">
        <f t="shared" si="17"/>
        <v>11</v>
      </c>
    </row>
    <row r="1142" spans="1:3">
      <c r="A1142" s="143" t="s">
        <v>5810</v>
      </c>
      <c r="B1142" s="144" t="s">
        <v>5811</v>
      </c>
      <c r="C1142">
        <f t="shared" si="17"/>
        <v>11</v>
      </c>
    </row>
    <row r="1143" spans="1:3">
      <c r="A1143" s="143" t="s">
        <v>5812</v>
      </c>
      <c r="B1143" s="144" t="s">
        <v>5813</v>
      </c>
      <c r="C1143">
        <f t="shared" si="17"/>
        <v>11</v>
      </c>
    </row>
    <row r="1144" spans="1:3">
      <c r="A1144" s="143" t="s">
        <v>5814</v>
      </c>
      <c r="B1144" s="144" t="s">
        <v>5813</v>
      </c>
      <c r="C1144">
        <f t="shared" si="17"/>
        <v>11</v>
      </c>
    </row>
    <row r="1145" spans="1:3">
      <c r="A1145" s="143" t="s">
        <v>5815</v>
      </c>
      <c r="B1145" s="144" t="s">
        <v>5816</v>
      </c>
      <c r="C1145">
        <f t="shared" si="17"/>
        <v>11</v>
      </c>
    </row>
    <row r="1146" spans="1:3">
      <c r="A1146" s="143" t="s">
        <v>5817</v>
      </c>
      <c r="B1146" s="144" t="s">
        <v>5818</v>
      </c>
      <c r="C1146">
        <f t="shared" si="17"/>
        <v>11</v>
      </c>
    </row>
    <row r="1147" spans="1:3">
      <c r="A1147" s="143" t="s">
        <v>5819</v>
      </c>
      <c r="B1147" s="144" t="s">
        <v>5820</v>
      </c>
      <c r="C1147">
        <f t="shared" si="17"/>
        <v>11</v>
      </c>
    </row>
    <row r="1148" spans="1:3">
      <c r="A1148" s="143" t="s">
        <v>5821</v>
      </c>
      <c r="B1148" s="144" t="s">
        <v>5822</v>
      </c>
      <c r="C1148">
        <f t="shared" si="17"/>
        <v>11</v>
      </c>
    </row>
    <row r="1149" spans="1:3">
      <c r="A1149" s="143" t="s">
        <v>5823</v>
      </c>
      <c r="B1149" s="144" t="s">
        <v>5824</v>
      </c>
      <c r="C1149">
        <f t="shared" si="17"/>
        <v>11</v>
      </c>
    </row>
    <row r="1150" spans="1:3">
      <c r="A1150" s="143" t="s">
        <v>5825</v>
      </c>
      <c r="B1150" s="144" t="s">
        <v>5826</v>
      </c>
      <c r="C1150">
        <f t="shared" si="17"/>
        <v>11</v>
      </c>
    </row>
    <row r="1151" spans="1:3">
      <c r="A1151" s="143" t="s">
        <v>5827</v>
      </c>
      <c r="B1151" s="144" t="s">
        <v>5828</v>
      </c>
      <c r="C1151">
        <f t="shared" si="17"/>
        <v>11</v>
      </c>
    </row>
    <row r="1152" spans="1:3">
      <c r="A1152" s="143" t="s">
        <v>5829</v>
      </c>
      <c r="B1152" s="144" t="s">
        <v>5830</v>
      </c>
      <c r="C1152">
        <f t="shared" si="17"/>
        <v>11</v>
      </c>
    </row>
    <row r="1153" spans="1:3">
      <c r="A1153" s="143" t="s">
        <v>5831</v>
      </c>
      <c r="B1153" s="144" t="s">
        <v>5832</v>
      </c>
      <c r="C1153">
        <f t="shared" si="17"/>
        <v>11</v>
      </c>
    </row>
    <row r="1154" spans="1:3">
      <c r="A1154" s="143" t="s">
        <v>5833</v>
      </c>
      <c r="B1154" s="144" t="s">
        <v>5834</v>
      </c>
      <c r="C1154">
        <f t="shared" si="17"/>
        <v>11</v>
      </c>
    </row>
    <row r="1155" spans="1:3">
      <c r="A1155" s="143" t="s">
        <v>5835</v>
      </c>
      <c r="B1155" s="144" t="s">
        <v>5836</v>
      </c>
      <c r="C1155">
        <f t="shared" si="17"/>
        <v>11</v>
      </c>
    </row>
    <row r="1156" spans="1:3">
      <c r="A1156" s="143" t="s">
        <v>5837</v>
      </c>
      <c r="B1156" s="144" t="s">
        <v>5838</v>
      </c>
      <c r="C1156">
        <f t="shared" si="17"/>
        <v>11</v>
      </c>
    </row>
    <row r="1157" spans="1:3">
      <c r="A1157" s="143" t="s">
        <v>5839</v>
      </c>
      <c r="B1157" s="144" t="s">
        <v>5840</v>
      </c>
      <c r="C1157">
        <f t="shared" si="17"/>
        <v>11</v>
      </c>
    </row>
    <row r="1158" spans="1:3">
      <c r="A1158" s="143" t="s">
        <v>5841</v>
      </c>
      <c r="B1158" s="144" t="s">
        <v>5842</v>
      </c>
      <c r="C1158">
        <f t="shared" ref="C1158:C1221" si="18">LEN(A1158)</f>
        <v>11</v>
      </c>
    </row>
    <row r="1159" spans="1:3">
      <c r="A1159" s="143" t="s">
        <v>5843</v>
      </c>
      <c r="B1159" s="144" t="s">
        <v>5844</v>
      </c>
      <c r="C1159">
        <f t="shared" si="18"/>
        <v>11</v>
      </c>
    </row>
    <row r="1160" spans="1:3">
      <c r="A1160" s="143" t="s">
        <v>5845</v>
      </c>
      <c r="B1160" s="144" t="s">
        <v>5846</v>
      </c>
      <c r="C1160">
        <f t="shared" si="18"/>
        <v>11</v>
      </c>
    </row>
    <row r="1161" spans="1:3">
      <c r="A1161" s="143" t="s">
        <v>5847</v>
      </c>
      <c r="B1161" s="144" t="s">
        <v>5848</v>
      </c>
      <c r="C1161">
        <f t="shared" si="18"/>
        <v>11</v>
      </c>
    </row>
    <row r="1162" spans="1:3">
      <c r="A1162" s="143" t="s">
        <v>5849</v>
      </c>
      <c r="B1162" s="144" t="s">
        <v>5850</v>
      </c>
      <c r="C1162">
        <f t="shared" si="18"/>
        <v>11</v>
      </c>
    </row>
    <row r="1163" spans="1:3">
      <c r="A1163" s="143" t="s">
        <v>5851</v>
      </c>
      <c r="B1163" s="144" t="s">
        <v>5852</v>
      </c>
      <c r="C1163">
        <f t="shared" si="18"/>
        <v>11</v>
      </c>
    </row>
    <row r="1164" spans="1:3">
      <c r="A1164" s="143" t="s">
        <v>5853</v>
      </c>
      <c r="B1164" s="144" t="s">
        <v>5854</v>
      </c>
      <c r="C1164">
        <f t="shared" si="18"/>
        <v>11</v>
      </c>
    </row>
    <row r="1165" spans="1:3">
      <c r="A1165" s="143" t="s">
        <v>5855</v>
      </c>
      <c r="B1165" s="144" t="s">
        <v>5856</v>
      </c>
      <c r="C1165">
        <f t="shared" si="18"/>
        <v>11</v>
      </c>
    </row>
    <row r="1166" spans="1:3">
      <c r="A1166" s="143" t="s">
        <v>5857</v>
      </c>
      <c r="B1166" s="144" t="s">
        <v>5858</v>
      </c>
      <c r="C1166">
        <f t="shared" si="18"/>
        <v>11</v>
      </c>
    </row>
    <row r="1167" spans="1:3">
      <c r="A1167" s="143" t="s">
        <v>5859</v>
      </c>
      <c r="B1167" s="144" t="s">
        <v>5860</v>
      </c>
      <c r="C1167">
        <f t="shared" si="18"/>
        <v>11</v>
      </c>
    </row>
    <row r="1168" spans="1:3">
      <c r="A1168" s="143" t="s">
        <v>5861</v>
      </c>
      <c r="B1168" s="144" t="s">
        <v>5862</v>
      </c>
      <c r="C1168">
        <f t="shared" si="18"/>
        <v>11</v>
      </c>
    </row>
    <row r="1169" spans="1:3">
      <c r="A1169" s="143" t="s">
        <v>5863</v>
      </c>
      <c r="B1169" s="144" t="s">
        <v>5864</v>
      </c>
      <c r="C1169">
        <f t="shared" si="18"/>
        <v>11</v>
      </c>
    </row>
    <row r="1170" spans="1:3">
      <c r="A1170" s="143" t="s">
        <v>5865</v>
      </c>
      <c r="B1170" s="144" t="s">
        <v>5866</v>
      </c>
      <c r="C1170">
        <f t="shared" si="18"/>
        <v>11</v>
      </c>
    </row>
    <row r="1171" spans="1:3">
      <c r="A1171" s="143" t="s">
        <v>5867</v>
      </c>
      <c r="B1171" s="144" t="s">
        <v>5868</v>
      </c>
      <c r="C1171">
        <f t="shared" si="18"/>
        <v>11</v>
      </c>
    </row>
    <row r="1172" spans="1:3">
      <c r="A1172" s="143" t="s">
        <v>5869</v>
      </c>
      <c r="B1172" s="144" t="s">
        <v>5870</v>
      </c>
      <c r="C1172">
        <f t="shared" si="18"/>
        <v>11</v>
      </c>
    </row>
    <row r="1173" spans="1:3">
      <c r="A1173" s="143" t="s">
        <v>5871</v>
      </c>
      <c r="B1173" s="144" t="s">
        <v>5872</v>
      </c>
      <c r="C1173">
        <f t="shared" si="18"/>
        <v>11</v>
      </c>
    </row>
    <row r="1174" spans="1:3">
      <c r="A1174" s="143" t="s">
        <v>5873</v>
      </c>
      <c r="B1174" s="144" t="s">
        <v>5874</v>
      </c>
      <c r="C1174">
        <f t="shared" si="18"/>
        <v>11</v>
      </c>
    </row>
    <row r="1175" spans="1:3">
      <c r="A1175" s="143" t="s">
        <v>5875</v>
      </c>
      <c r="B1175" s="144" t="s">
        <v>5876</v>
      </c>
      <c r="C1175">
        <f t="shared" si="18"/>
        <v>11</v>
      </c>
    </row>
    <row r="1176" spans="1:3">
      <c r="A1176" s="143" t="s">
        <v>5877</v>
      </c>
      <c r="B1176" s="144" t="s">
        <v>5878</v>
      </c>
      <c r="C1176">
        <f t="shared" si="18"/>
        <v>11</v>
      </c>
    </row>
    <row r="1177" spans="1:3">
      <c r="A1177" s="143" t="s">
        <v>5879</v>
      </c>
      <c r="B1177" s="144" t="s">
        <v>5880</v>
      </c>
      <c r="C1177">
        <f t="shared" si="18"/>
        <v>11</v>
      </c>
    </row>
    <row r="1178" spans="1:3">
      <c r="A1178" s="143" t="s">
        <v>5881</v>
      </c>
      <c r="B1178" s="144" t="s">
        <v>5882</v>
      </c>
      <c r="C1178">
        <f t="shared" si="18"/>
        <v>11</v>
      </c>
    </row>
    <row r="1179" spans="1:3">
      <c r="A1179" s="143" t="s">
        <v>5883</v>
      </c>
      <c r="B1179" s="144" t="s">
        <v>5884</v>
      </c>
      <c r="C1179">
        <f t="shared" si="18"/>
        <v>11</v>
      </c>
    </row>
    <row r="1180" spans="1:3">
      <c r="A1180" s="143" t="s">
        <v>5885</v>
      </c>
      <c r="B1180" s="144" t="s">
        <v>5886</v>
      </c>
      <c r="C1180">
        <f t="shared" si="18"/>
        <v>11</v>
      </c>
    </row>
    <row r="1181" spans="1:3">
      <c r="A1181" s="143" t="s">
        <v>1807</v>
      </c>
      <c r="B1181" s="144" t="s">
        <v>1808</v>
      </c>
      <c r="C1181">
        <f t="shared" si="18"/>
        <v>11</v>
      </c>
    </row>
    <row r="1182" spans="1:3">
      <c r="A1182" s="143" t="s">
        <v>5887</v>
      </c>
      <c r="B1182" s="144" t="s">
        <v>5888</v>
      </c>
      <c r="C1182">
        <f t="shared" si="18"/>
        <v>11</v>
      </c>
    </row>
    <row r="1183" spans="1:3">
      <c r="A1183" s="143" t="s">
        <v>5889</v>
      </c>
      <c r="B1183" s="144" t="s">
        <v>5890</v>
      </c>
      <c r="C1183">
        <f t="shared" si="18"/>
        <v>11</v>
      </c>
    </row>
    <row r="1184" spans="1:3">
      <c r="A1184" s="143" t="s">
        <v>5891</v>
      </c>
      <c r="B1184" s="144" t="s">
        <v>5892</v>
      </c>
      <c r="C1184">
        <f t="shared" si="18"/>
        <v>11</v>
      </c>
    </row>
    <row r="1185" spans="1:3">
      <c r="A1185" s="143" t="s">
        <v>5893</v>
      </c>
      <c r="B1185" s="144" t="s">
        <v>5894</v>
      </c>
      <c r="C1185">
        <f t="shared" si="18"/>
        <v>11</v>
      </c>
    </row>
    <row r="1186" spans="1:3">
      <c r="A1186" s="143" t="s">
        <v>5895</v>
      </c>
      <c r="B1186" s="144" t="s">
        <v>5896</v>
      </c>
      <c r="C1186">
        <f t="shared" si="18"/>
        <v>11</v>
      </c>
    </row>
    <row r="1187" spans="1:3">
      <c r="A1187" s="143" t="s">
        <v>5897</v>
      </c>
      <c r="B1187" s="144" t="s">
        <v>5898</v>
      </c>
      <c r="C1187">
        <f t="shared" si="18"/>
        <v>11</v>
      </c>
    </row>
    <row r="1188" spans="1:3">
      <c r="A1188" s="143" t="s">
        <v>5899</v>
      </c>
      <c r="B1188" s="144" t="s">
        <v>5900</v>
      </c>
      <c r="C1188">
        <f t="shared" si="18"/>
        <v>11</v>
      </c>
    </row>
    <row r="1189" spans="1:3">
      <c r="A1189" s="143" t="s">
        <v>5901</v>
      </c>
      <c r="B1189" s="144" t="s">
        <v>5902</v>
      </c>
      <c r="C1189">
        <f t="shared" si="18"/>
        <v>11</v>
      </c>
    </row>
    <row r="1190" spans="1:3">
      <c r="A1190" s="143" t="s">
        <v>5903</v>
      </c>
      <c r="B1190" s="144" t="s">
        <v>5904</v>
      </c>
      <c r="C1190">
        <f t="shared" si="18"/>
        <v>11</v>
      </c>
    </row>
    <row r="1191" spans="1:3">
      <c r="A1191" s="143" t="s">
        <v>5905</v>
      </c>
      <c r="B1191" s="144" t="s">
        <v>5906</v>
      </c>
      <c r="C1191">
        <f t="shared" si="18"/>
        <v>11</v>
      </c>
    </row>
    <row r="1192" spans="1:3">
      <c r="A1192" s="143" t="s">
        <v>5907</v>
      </c>
      <c r="B1192" s="144" t="s">
        <v>5908</v>
      </c>
      <c r="C1192">
        <f t="shared" si="18"/>
        <v>11</v>
      </c>
    </row>
    <row r="1193" spans="1:3">
      <c r="A1193" s="143" t="s">
        <v>5909</v>
      </c>
      <c r="B1193" s="144" t="s">
        <v>5910</v>
      </c>
      <c r="C1193">
        <f t="shared" si="18"/>
        <v>11</v>
      </c>
    </row>
    <row r="1194" spans="1:3">
      <c r="A1194" s="143" t="s">
        <v>5911</v>
      </c>
      <c r="B1194" s="144" t="s">
        <v>5912</v>
      </c>
      <c r="C1194">
        <f t="shared" si="18"/>
        <v>11</v>
      </c>
    </row>
    <row r="1195" spans="1:3">
      <c r="A1195" s="143" t="s">
        <v>5913</v>
      </c>
      <c r="B1195" s="144" t="s">
        <v>5914</v>
      </c>
      <c r="C1195">
        <f t="shared" si="18"/>
        <v>11</v>
      </c>
    </row>
    <row r="1196" spans="1:3">
      <c r="A1196" s="143" t="s">
        <v>5915</v>
      </c>
      <c r="B1196" s="144" t="s">
        <v>5916</v>
      </c>
      <c r="C1196">
        <f t="shared" si="18"/>
        <v>11</v>
      </c>
    </row>
    <row r="1197" spans="1:3">
      <c r="A1197" s="143" t="s">
        <v>5917</v>
      </c>
      <c r="B1197" s="144" t="s">
        <v>5918</v>
      </c>
      <c r="C1197">
        <f t="shared" si="18"/>
        <v>11</v>
      </c>
    </row>
    <row r="1198" spans="1:3">
      <c r="A1198" s="143" t="s">
        <v>5919</v>
      </c>
      <c r="B1198" s="144" t="s">
        <v>5920</v>
      </c>
      <c r="C1198">
        <f t="shared" si="18"/>
        <v>11</v>
      </c>
    </row>
    <row r="1199" spans="1:3">
      <c r="A1199" s="143" t="s">
        <v>5921</v>
      </c>
      <c r="B1199" s="144" t="s">
        <v>5920</v>
      </c>
      <c r="C1199">
        <f t="shared" si="18"/>
        <v>11</v>
      </c>
    </row>
    <row r="1200" spans="1:3">
      <c r="A1200" s="143" t="s">
        <v>5922</v>
      </c>
      <c r="B1200" s="144" t="s">
        <v>5923</v>
      </c>
      <c r="C1200">
        <f t="shared" si="18"/>
        <v>11</v>
      </c>
    </row>
    <row r="1201" spans="1:3">
      <c r="A1201" s="143" t="s">
        <v>1809</v>
      </c>
      <c r="B1201" s="144" t="s">
        <v>1628</v>
      </c>
      <c r="C1201">
        <f t="shared" si="18"/>
        <v>11</v>
      </c>
    </row>
    <row r="1202" spans="1:3">
      <c r="A1202" s="143" t="s">
        <v>5924</v>
      </c>
      <c r="B1202" s="144" t="s">
        <v>5925</v>
      </c>
      <c r="C1202">
        <f t="shared" si="18"/>
        <v>11</v>
      </c>
    </row>
    <row r="1203" spans="1:3">
      <c r="A1203" s="143" t="s">
        <v>5926</v>
      </c>
      <c r="B1203" s="144" t="s">
        <v>5927</v>
      </c>
      <c r="C1203">
        <f t="shared" si="18"/>
        <v>11</v>
      </c>
    </row>
    <row r="1204" spans="1:3">
      <c r="A1204" s="143" t="s">
        <v>5928</v>
      </c>
      <c r="B1204" s="144" t="s">
        <v>5345</v>
      </c>
      <c r="C1204">
        <f t="shared" si="18"/>
        <v>11</v>
      </c>
    </row>
    <row r="1205" spans="1:3">
      <c r="A1205" s="143" t="s">
        <v>5929</v>
      </c>
      <c r="B1205" s="144" t="s">
        <v>5930</v>
      </c>
      <c r="C1205">
        <f t="shared" si="18"/>
        <v>11</v>
      </c>
    </row>
    <row r="1206" spans="1:3">
      <c r="A1206" s="143" t="s">
        <v>5931</v>
      </c>
      <c r="B1206" s="144" t="s">
        <v>5932</v>
      </c>
      <c r="C1206">
        <f t="shared" si="18"/>
        <v>11</v>
      </c>
    </row>
    <row r="1207" spans="1:3">
      <c r="A1207" s="143" t="s">
        <v>5933</v>
      </c>
      <c r="B1207" s="144" t="s">
        <v>5934</v>
      </c>
      <c r="C1207">
        <f t="shared" si="18"/>
        <v>11</v>
      </c>
    </row>
    <row r="1208" spans="1:3">
      <c r="A1208" s="143" t="s">
        <v>1810</v>
      </c>
      <c r="B1208" s="144" t="s">
        <v>1811</v>
      </c>
      <c r="C1208">
        <f t="shared" si="18"/>
        <v>11</v>
      </c>
    </row>
    <row r="1209" spans="1:3">
      <c r="A1209" s="143" t="s">
        <v>5935</v>
      </c>
      <c r="B1209" s="144" t="s">
        <v>5936</v>
      </c>
      <c r="C1209">
        <f t="shared" si="18"/>
        <v>11</v>
      </c>
    </row>
    <row r="1210" spans="1:3">
      <c r="A1210" s="143" t="s">
        <v>5937</v>
      </c>
      <c r="B1210" s="144" t="s">
        <v>5938</v>
      </c>
      <c r="C1210">
        <f t="shared" si="18"/>
        <v>11</v>
      </c>
    </row>
    <row r="1211" spans="1:3">
      <c r="A1211" s="143" t="s">
        <v>1812</v>
      </c>
      <c r="B1211" s="144" t="s">
        <v>1813</v>
      </c>
      <c r="C1211">
        <f t="shared" si="18"/>
        <v>11</v>
      </c>
    </row>
    <row r="1212" spans="1:3">
      <c r="A1212" s="143" t="s">
        <v>5939</v>
      </c>
      <c r="B1212" s="144" t="s">
        <v>5940</v>
      </c>
      <c r="C1212">
        <f t="shared" si="18"/>
        <v>11</v>
      </c>
    </row>
    <row r="1213" spans="1:3">
      <c r="A1213" s="143" t="s">
        <v>1814</v>
      </c>
      <c r="B1213" s="144" t="s">
        <v>1815</v>
      </c>
      <c r="C1213">
        <f t="shared" si="18"/>
        <v>11</v>
      </c>
    </row>
    <row r="1214" spans="1:3">
      <c r="A1214" s="143" t="s">
        <v>5941</v>
      </c>
      <c r="B1214" s="144" t="s">
        <v>5942</v>
      </c>
      <c r="C1214">
        <f t="shared" si="18"/>
        <v>11</v>
      </c>
    </row>
    <row r="1215" spans="1:3">
      <c r="A1215" s="143" t="s">
        <v>5943</v>
      </c>
      <c r="B1215" s="144" t="s">
        <v>5944</v>
      </c>
      <c r="C1215">
        <f t="shared" si="18"/>
        <v>11</v>
      </c>
    </row>
    <row r="1216" spans="1:3">
      <c r="A1216" s="143" t="s">
        <v>5945</v>
      </c>
      <c r="B1216" s="144" t="s">
        <v>5946</v>
      </c>
      <c r="C1216">
        <f t="shared" si="18"/>
        <v>11</v>
      </c>
    </row>
    <row r="1217" spans="1:3">
      <c r="A1217" s="143" t="s">
        <v>5947</v>
      </c>
      <c r="B1217" s="144" t="s">
        <v>5948</v>
      </c>
      <c r="C1217">
        <f t="shared" si="18"/>
        <v>11</v>
      </c>
    </row>
    <row r="1218" spans="1:3">
      <c r="A1218" s="143" t="s">
        <v>5949</v>
      </c>
      <c r="B1218" s="144" t="s">
        <v>5950</v>
      </c>
      <c r="C1218">
        <f t="shared" si="18"/>
        <v>11</v>
      </c>
    </row>
    <row r="1219" spans="1:3">
      <c r="A1219" s="143" t="s">
        <v>1816</v>
      </c>
      <c r="B1219" s="144" t="s">
        <v>1817</v>
      </c>
      <c r="C1219">
        <f t="shared" si="18"/>
        <v>11</v>
      </c>
    </row>
    <row r="1220" spans="1:3">
      <c r="A1220" s="143" t="s">
        <v>5951</v>
      </c>
      <c r="B1220" s="144" t="s">
        <v>3365</v>
      </c>
      <c r="C1220">
        <f t="shared" si="18"/>
        <v>11</v>
      </c>
    </row>
    <row r="1221" spans="1:3">
      <c r="A1221" s="143" t="s">
        <v>5952</v>
      </c>
      <c r="B1221" s="144" t="s">
        <v>5953</v>
      </c>
      <c r="C1221">
        <f t="shared" si="18"/>
        <v>11</v>
      </c>
    </row>
    <row r="1222" spans="1:3">
      <c r="A1222" s="143" t="s">
        <v>1818</v>
      </c>
      <c r="B1222" s="144" t="s">
        <v>1819</v>
      </c>
      <c r="C1222">
        <f t="shared" ref="C1222:C1285" si="19">LEN(A1222)</f>
        <v>11</v>
      </c>
    </row>
    <row r="1223" spans="1:3">
      <c r="A1223" s="143" t="s">
        <v>5954</v>
      </c>
      <c r="B1223" s="144" t="s">
        <v>5955</v>
      </c>
      <c r="C1223">
        <f t="shared" si="19"/>
        <v>11</v>
      </c>
    </row>
    <row r="1224" spans="1:3">
      <c r="A1224" s="143" t="s">
        <v>5956</v>
      </c>
      <c r="B1224" s="144" t="s">
        <v>5957</v>
      </c>
      <c r="C1224">
        <f t="shared" si="19"/>
        <v>11</v>
      </c>
    </row>
    <row r="1225" spans="1:3">
      <c r="A1225" s="143" t="s">
        <v>5958</v>
      </c>
      <c r="B1225" s="144" t="s">
        <v>5959</v>
      </c>
      <c r="C1225">
        <f t="shared" si="19"/>
        <v>11</v>
      </c>
    </row>
    <row r="1226" spans="1:3">
      <c r="A1226" s="143" t="s">
        <v>1820</v>
      </c>
      <c r="B1226" s="144" t="s">
        <v>1821</v>
      </c>
      <c r="C1226">
        <f t="shared" si="19"/>
        <v>11</v>
      </c>
    </row>
    <row r="1227" spans="1:3">
      <c r="A1227" s="143" t="s">
        <v>5960</v>
      </c>
      <c r="B1227" s="144" t="s">
        <v>5961</v>
      </c>
      <c r="C1227">
        <f t="shared" si="19"/>
        <v>11</v>
      </c>
    </row>
    <row r="1228" spans="1:3">
      <c r="A1228" s="143" t="s">
        <v>5962</v>
      </c>
      <c r="B1228" s="144" t="s">
        <v>5963</v>
      </c>
      <c r="C1228">
        <f t="shared" si="19"/>
        <v>11</v>
      </c>
    </row>
    <row r="1229" spans="1:3">
      <c r="A1229" s="143" t="s">
        <v>5964</v>
      </c>
      <c r="B1229" s="144" t="s">
        <v>5965</v>
      </c>
      <c r="C1229">
        <f t="shared" si="19"/>
        <v>11</v>
      </c>
    </row>
    <row r="1230" spans="1:3">
      <c r="A1230" s="143" t="s">
        <v>5966</v>
      </c>
      <c r="B1230" s="144" t="s">
        <v>5967</v>
      </c>
      <c r="C1230">
        <f t="shared" si="19"/>
        <v>11</v>
      </c>
    </row>
    <row r="1231" spans="1:3">
      <c r="A1231" s="143" t="s">
        <v>1822</v>
      </c>
      <c r="B1231" s="144" t="s">
        <v>1823</v>
      </c>
      <c r="C1231">
        <f t="shared" si="19"/>
        <v>11</v>
      </c>
    </row>
    <row r="1232" spans="1:3">
      <c r="A1232" s="143" t="s">
        <v>5968</v>
      </c>
      <c r="B1232" s="144" t="s">
        <v>5969</v>
      </c>
      <c r="C1232">
        <f t="shared" si="19"/>
        <v>11</v>
      </c>
    </row>
    <row r="1233" spans="1:3">
      <c r="A1233" s="143" t="s">
        <v>1824</v>
      </c>
      <c r="B1233" s="144" t="s">
        <v>1825</v>
      </c>
      <c r="C1233">
        <f t="shared" si="19"/>
        <v>11</v>
      </c>
    </row>
    <row r="1234" spans="1:3">
      <c r="A1234" s="143" t="s">
        <v>1826</v>
      </c>
      <c r="B1234" s="144" t="s">
        <v>1827</v>
      </c>
      <c r="C1234">
        <f t="shared" si="19"/>
        <v>11</v>
      </c>
    </row>
    <row r="1235" spans="1:3">
      <c r="A1235" s="143" t="s">
        <v>1828</v>
      </c>
      <c r="B1235" s="144" t="s">
        <v>1829</v>
      </c>
      <c r="C1235">
        <f t="shared" si="19"/>
        <v>11</v>
      </c>
    </row>
    <row r="1236" spans="1:3">
      <c r="A1236" s="143" t="s">
        <v>5970</v>
      </c>
      <c r="B1236" s="144" t="s">
        <v>5971</v>
      </c>
      <c r="C1236">
        <f t="shared" si="19"/>
        <v>11</v>
      </c>
    </row>
    <row r="1237" spans="1:3">
      <c r="A1237" s="143" t="s">
        <v>5972</v>
      </c>
      <c r="B1237" s="144" t="s">
        <v>5973</v>
      </c>
      <c r="C1237">
        <f t="shared" si="19"/>
        <v>11</v>
      </c>
    </row>
    <row r="1238" spans="1:3">
      <c r="A1238" s="143" t="s">
        <v>5974</v>
      </c>
      <c r="B1238" s="144" t="s">
        <v>5975</v>
      </c>
      <c r="C1238">
        <f t="shared" si="19"/>
        <v>11</v>
      </c>
    </row>
    <row r="1239" spans="1:3">
      <c r="A1239" s="143" t="s">
        <v>1830</v>
      </c>
      <c r="B1239" s="144" t="s">
        <v>1831</v>
      </c>
      <c r="C1239">
        <f t="shared" si="19"/>
        <v>11</v>
      </c>
    </row>
    <row r="1240" spans="1:3">
      <c r="A1240" s="143" t="s">
        <v>5976</v>
      </c>
      <c r="B1240" s="144" t="s">
        <v>5977</v>
      </c>
      <c r="C1240">
        <f t="shared" si="19"/>
        <v>11</v>
      </c>
    </row>
    <row r="1241" spans="1:3">
      <c r="A1241" s="143" t="s">
        <v>5978</v>
      </c>
      <c r="B1241" s="144" t="s">
        <v>5979</v>
      </c>
      <c r="C1241">
        <f t="shared" si="19"/>
        <v>11</v>
      </c>
    </row>
    <row r="1242" spans="1:3">
      <c r="A1242" s="143" t="s">
        <v>5980</v>
      </c>
      <c r="B1242" s="144" t="s">
        <v>5981</v>
      </c>
      <c r="C1242">
        <f t="shared" si="19"/>
        <v>11</v>
      </c>
    </row>
    <row r="1243" spans="1:3">
      <c r="A1243" s="143" t="s">
        <v>5982</v>
      </c>
      <c r="B1243" s="144" t="s">
        <v>5983</v>
      </c>
      <c r="C1243">
        <f t="shared" si="19"/>
        <v>11</v>
      </c>
    </row>
    <row r="1244" spans="1:3">
      <c r="A1244" s="143" t="s">
        <v>5984</v>
      </c>
      <c r="B1244" s="144" t="s">
        <v>5985</v>
      </c>
      <c r="C1244">
        <f t="shared" si="19"/>
        <v>11</v>
      </c>
    </row>
    <row r="1245" spans="1:3">
      <c r="A1245" s="143" t="s">
        <v>5986</v>
      </c>
      <c r="B1245" s="144" t="s">
        <v>5987</v>
      </c>
      <c r="C1245">
        <f t="shared" si="19"/>
        <v>11</v>
      </c>
    </row>
    <row r="1246" spans="1:3">
      <c r="A1246" s="143" t="s">
        <v>5988</v>
      </c>
      <c r="B1246" s="144" t="s">
        <v>5938</v>
      </c>
      <c r="C1246">
        <f t="shared" si="19"/>
        <v>11</v>
      </c>
    </row>
    <row r="1247" spans="1:3">
      <c r="A1247" s="143" t="s">
        <v>5989</v>
      </c>
      <c r="B1247" s="144" t="s">
        <v>1813</v>
      </c>
      <c r="C1247">
        <f t="shared" si="19"/>
        <v>11</v>
      </c>
    </row>
    <row r="1248" spans="1:3">
      <c r="A1248" s="143" t="s">
        <v>5990</v>
      </c>
      <c r="B1248" s="144" t="s">
        <v>5942</v>
      </c>
      <c r="C1248">
        <f t="shared" si="19"/>
        <v>11</v>
      </c>
    </row>
    <row r="1249" spans="1:3">
      <c r="A1249" s="143" t="s">
        <v>1832</v>
      </c>
      <c r="B1249" s="144" t="s">
        <v>1833</v>
      </c>
      <c r="C1249">
        <f t="shared" si="19"/>
        <v>11</v>
      </c>
    </row>
    <row r="1250" spans="1:3">
      <c r="A1250" s="143" t="s">
        <v>1834</v>
      </c>
      <c r="B1250" s="144" t="s">
        <v>1835</v>
      </c>
      <c r="C1250">
        <f t="shared" si="19"/>
        <v>11</v>
      </c>
    </row>
    <row r="1251" spans="1:3">
      <c r="A1251" s="143" t="s">
        <v>5991</v>
      </c>
      <c r="B1251" s="144" t="s">
        <v>5992</v>
      </c>
      <c r="C1251">
        <f t="shared" si="19"/>
        <v>11</v>
      </c>
    </row>
    <row r="1252" spans="1:3">
      <c r="A1252" s="143" t="s">
        <v>5993</v>
      </c>
      <c r="B1252" s="144" t="s">
        <v>5692</v>
      </c>
      <c r="C1252">
        <f t="shared" si="19"/>
        <v>11</v>
      </c>
    </row>
    <row r="1253" spans="1:3">
      <c r="A1253" s="143" t="s">
        <v>5994</v>
      </c>
      <c r="B1253" s="144" t="s">
        <v>5694</v>
      </c>
      <c r="C1253">
        <f t="shared" si="19"/>
        <v>11</v>
      </c>
    </row>
    <row r="1254" spans="1:3">
      <c r="A1254" s="143" t="s">
        <v>5995</v>
      </c>
      <c r="B1254" s="144" t="s">
        <v>5996</v>
      </c>
      <c r="C1254">
        <f t="shared" si="19"/>
        <v>11</v>
      </c>
    </row>
    <row r="1255" spans="1:3">
      <c r="A1255" s="143" t="s">
        <v>5997</v>
      </c>
      <c r="B1255" s="144" t="s">
        <v>5998</v>
      </c>
      <c r="C1255">
        <f t="shared" si="19"/>
        <v>11</v>
      </c>
    </row>
    <row r="1256" spans="1:3">
      <c r="A1256" s="143" t="s">
        <v>5999</v>
      </c>
      <c r="B1256" s="144" t="s">
        <v>6000</v>
      </c>
      <c r="C1256">
        <f t="shared" si="19"/>
        <v>11</v>
      </c>
    </row>
    <row r="1257" spans="1:3">
      <c r="A1257" s="143" t="s">
        <v>1836</v>
      </c>
      <c r="B1257" s="144" t="s">
        <v>1837</v>
      </c>
      <c r="C1257">
        <f t="shared" si="19"/>
        <v>11</v>
      </c>
    </row>
    <row r="1258" spans="1:3">
      <c r="A1258" s="143" t="s">
        <v>1838</v>
      </c>
      <c r="B1258" s="144" t="s">
        <v>1839</v>
      </c>
      <c r="C1258">
        <f t="shared" si="19"/>
        <v>11</v>
      </c>
    </row>
    <row r="1259" spans="1:3">
      <c r="A1259" s="143" t="s">
        <v>1840</v>
      </c>
      <c r="B1259" s="144" t="s">
        <v>1841</v>
      </c>
      <c r="C1259">
        <f t="shared" si="19"/>
        <v>11</v>
      </c>
    </row>
    <row r="1260" spans="1:3">
      <c r="A1260" s="143" t="s">
        <v>6001</v>
      </c>
      <c r="B1260" s="144" t="s">
        <v>6002</v>
      </c>
      <c r="C1260">
        <f t="shared" si="19"/>
        <v>11</v>
      </c>
    </row>
    <row r="1261" spans="1:3">
      <c r="A1261" s="143" t="s">
        <v>6003</v>
      </c>
      <c r="B1261" s="144" t="s">
        <v>6004</v>
      </c>
      <c r="C1261">
        <f t="shared" si="19"/>
        <v>11</v>
      </c>
    </row>
    <row r="1262" spans="1:3">
      <c r="A1262" s="143" t="s">
        <v>6005</v>
      </c>
      <c r="B1262" s="144" t="s">
        <v>6006</v>
      </c>
      <c r="C1262">
        <f t="shared" si="19"/>
        <v>11</v>
      </c>
    </row>
    <row r="1263" spans="1:3">
      <c r="A1263" s="143" t="s">
        <v>6007</v>
      </c>
      <c r="B1263" s="144" t="s">
        <v>6008</v>
      </c>
      <c r="C1263">
        <f t="shared" si="19"/>
        <v>11</v>
      </c>
    </row>
    <row r="1264" spans="1:3">
      <c r="A1264" s="143" t="s">
        <v>1842</v>
      </c>
      <c r="B1264" s="144" t="s">
        <v>1843</v>
      </c>
      <c r="C1264">
        <f t="shared" si="19"/>
        <v>11</v>
      </c>
    </row>
    <row r="1265" spans="1:3">
      <c r="A1265" s="143" t="s">
        <v>6009</v>
      </c>
      <c r="B1265" s="144" t="s">
        <v>6010</v>
      </c>
      <c r="C1265">
        <f t="shared" si="19"/>
        <v>11</v>
      </c>
    </row>
    <row r="1266" spans="1:3">
      <c r="A1266" s="143" t="s">
        <v>6011</v>
      </c>
      <c r="B1266" s="144" t="s">
        <v>6012</v>
      </c>
      <c r="C1266">
        <f t="shared" si="19"/>
        <v>11</v>
      </c>
    </row>
    <row r="1267" spans="1:3">
      <c r="A1267" s="143" t="s">
        <v>6013</v>
      </c>
      <c r="B1267" s="144" t="s">
        <v>6014</v>
      </c>
      <c r="C1267">
        <f t="shared" si="19"/>
        <v>11</v>
      </c>
    </row>
    <row r="1268" spans="1:3">
      <c r="A1268" s="143" t="s">
        <v>6015</v>
      </c>
      <c r="B1268" s="144" t="s">
        <v>6016</v>
      </c>
      <c r="C1268">
        <f t="shared" si="19"/>
        <v>11</v>
      </c>
    </row>
    <row r="1269" spans="1:3">
      <c r="A1269" s="143" t="s">
        <v>6017</v>
      </c>
      <c r="B1269" s="144" t="s">
        <v>6018</v>
      </c>
      <c r="C1269">
        <f t="shared" si="19"/>
        <v>11</v>
      </c>
    </row>
    <row r="1270" spans="1:3">
      <c r="A1270" s="143" t="s">
        <v>3280</v>
      </c>
      <c r="B1270" s="144" t="s">
        <v>3281</v>
      </c>
      <c r="C1270">
        <f t="shared" si="19"/>
        <v>11</v>
      </c>
    </row>
    <row r="1271" spans="1:3">
      <c r="A1271" s="143" t="s">
        <v>6019</v>
      </c>
      <c r="B1271" s="144" t="s">
        <v>6020</v>
      </c>
      <c r="C1271">
        <f t="shared" si="19"/>
        <v>11</v>
      </c>
    </row>
    <row r="1272" spans="1:3">
      <c r="A1272" s="143" t="s">
        <v>6021</v>
      </c>
      <c r="B1272" s="144" t="s">
        <v>6022</v>
      </c>
      <c r="C1272">
        <f t="shared" si="19"/>
        <v>11</v>
      </c>
    </row>
    <row r="1273" spans="1:3">
      <c r="A1273" s="143" t="s">
        <v>6023</v>
      </c>
      <c r="B1273" s="144" t="s">
        <v>6024</v>
      </c>
      <c r="C1273">
        <f t="shared" si="19"/>
        <v>11</v>
      </c>
    </row>
    <row r="1274" spans="1:3">
      <c r="A1274" s="143" t="s">
        <v>6025</v>
      </c>
      <c r="B1274" s="144" t="s">
        <v>6024</v>
      </c>
      <c r="C1274">
        <f t="shared" si="19"/>
        <v>11</v>
      </c>
    </row>
    <row r="1275" spans="1:3">
      <c r="A1275" s="143" t="s">
        <v>6026</v>
      </c>
      <c r="B1275" s="144" t="s">
        <v>6027</v>
      </c>
      <c r="C1275">
        <f t="shared" si="19"/>
        <v>11</v>
      </c>
    </row>
    <row r="1276" spans="1:3">
      <c r="A1276" s="143" t="s">
        <v>6028</v>
      </c>
      <c r="B1276" s="144" t="s">
        <v>6029</v>
      </c>
      <c r="C1276">
        <f t="shared" si="19"/>
        <v>11</v>
      </c>
    </row>
    <row r="1277" spans="1:3">
      <c r="A1277" s="143" t="s">
        <v>6030</v>
      </c>
      <c r="B1277" s="144" t="s">
        <v>6031</v>
      </c>
      <c r="C1277">
        <f t="shared" si="19"/>
        <v>11</v>
      </c>
    </row>
    <row r="1278" spans="1:3">
      <c r="A1278" s="143" t="s">
        <v>6032</v>
      </c>
      <c r="B1278" s="144" t="s">
        <v>6033</v>
      </c>
      <c r="C1278">
        <f t="shared" si="19"/>
        <v>11</v>
      </c>
    </row>
    <row r="1279" spans="1:3">
      <c r="A1279" s="143" t="s">
        <v>6034</v>
      </c>
      <c r="B1279" s="144" t="s">
        <v>6035</v>
      </c>
      <c r="C1279">
        <f t="shared" si="19"/>
        <v>11</v>
      </c>
    </row>
    <row r="1280" spans="1:3">
      <c r="A1280" s="143" t="s">
        <v>6036</v>
      </c>
      <c r="B1280" s="144" t="s">
        <v>6037</v>
      </c>
      <c r="C1280">
        <f t="shared" si="19"/>
        <v>11</v>
      </c>
    </row>
    <row r="1281" spans="1:3">
      <c r="A1281" s="143" t="s">
        <v>6038</v>
      </c>
      <c r="B1281" s="144" t="s">
        <v>6039</v>
      </c>
      <c r="C1281">
        <f t="shared" si="19"/>
        <v>11</v>
      </c>
    </row>
    <row r="1282" spans="1:3">
      <c r="A1282" s="143" t="s">
        <v>6040</v>
      </c>
      <c r="B1282" s="144" t="s">
        <v>6041</v>
      </c>
      <c r="C1282">
        <f t="shared" si="19"/>
        <v>11</v>
      </c>
    </row>
    <row r="1283" spans="1:3">
      <c r="A1283" s="143" t="s">
        <v>6042</v>
      </c>
      <c r="B1283" s="144" t="s">
        <v>6043</v>
      </c>
      <c r="C1283">
        <f t="shared" si="19"/>
        <v>11</v>
      </c>
    </row>
    <row r="1284" spans="1:3">
      <c r="A1284" s="143" t="s">
        <v>6044</v>
      </c>
      <c r="B1284" s="144" t="s">
        <v>6045</v>
      </c>
      <c r="C1284">
        <f t="shared" si="19"/>
        <v>11</v>
      </c>
    </row>
    <row r="1285" spans="1:3">
      <c r="A1285" s="143" t="s">
        <v>6046</v>
      </c>
      <c r="B1285" s="144" t="s">
        <v>6047</v>
      </c>
      <c r="C1285">
        <f t="shared" si="19"/>
        <v>11</v>
      </c>
    </row>
    <row r="1286" spans="1:3">
      <c r="A1286" s="143" t="s">
        <v>6048</v>
      </c>
      <c r="B1286" s="144" t="s">
        <v>6049</v>
      </c>
      <c r="C1286">
        <f t="shared" ref="C1286:C1349" si="20">LEN(A1286)</f>
        <v>11</v>
      </c>
    </row>
    <row r="1287" spans="1:3">
      <c r="A1287" s="143" t="s">
        <v>6050</v>
      </c>
      <c r="B1287" s="144" t="s">
        <v>6051</v>
      </c>
      <c r="C1287">
        <f t="shared" si="20"/>
        <v>11</v>
      </c>
    </row>
    <row r="1288" spans="1:3">
      <c r="A1288" s="143" t="s">
        <v>1844</v>
      </c>
      <c r="B1288" s="144" t="s">
        <v>1845</v>
      </c>
      <c r="C1288">
        <f t="shared" si="20"/>
        <v>11</v>
      </c>
    </row>
    <row r="1289" spans="1:3">
      <c r="A1289" s="143" t="s">
        <v>1846</v>
      </c>
      <c r="B1289" s="144" t="s">
        <v>1847</v>
      </c>
      <c r="C1289">
        <f t="shared" si="20"/>
        <v>11</v>
      </c>
    </row>
    <row r="1290" spans="1:3">
      <c r="A1290" s="143" t="s">
        <v>6052</v>
      </c>
      <c r="B1290" s="144" t="s">
        <v>6053</v>
      </c>
      <c r="C1290">
        <f t="shared" si="20"/>
        <v>11</v>
      </c>
    </row>
    <row r="1291" spans="1:3">
      <c r="A1291" s="143" t="s">
        <v>6054</v>
      </c>
      <c r="B1291" s="144" t="s">
        <v>1849</v>
      </c>
      <c r="C1291">
        <f t="shared" si="20"/>
        <v>11</v>
      </c>
    </row>
    <row r="1292" spans="1:3">
      <c r="A1292" s="143" t="s">
        <v>1848</v>
      </c>
      <c r="B1292" s="144" t="s">
        <v>1849</v>
      </c>
      <c r="C1292">
        <f t="shared" si="20"/>
        <v>11</v>
      </c>
    </row>
    <row r="1293" spans="1:3">
      <c r="A1293" s="143" t="s">
        <v>6055</v>
      </c>
      <c r="B1293" s="144" t="s">
        <v>6056</v>
      </c>
      <c r="C1293">
        <f t="shared" si="20"/>
        <v>11</v>
      </c>
    </row>
    <row r="1294" spans="1:3">
      <c r="A1294" s="143" t="s">
        <v>1850</v>
      </c>
      <c r="B1294" s="144" t="s">
        <v>1851</v>
      </c>
      <c r="C1294">
        <f t="shared" si="20"/>
        <v>11</v>
      </c>
    </row>
    <row r="1295" spans="1:3">
      <c r="A1295" s="143" t="s">
        <v>1852</v>
      </c>
      <c r="B1295" s="144" t="s">
        <v>1853</v>
      </c>
      <c r="C1295">
        <f t="shared" si="20"/>
        <v>11</v>
      </c>
    </row>
    <row r="1296" spans="1:3">
      <c r="A1296" s="143" t="s">
        <v>1854</v>
      </c>
      <c r="B1296" s="144" t="s">
        <v>1855</v>
      </c>
      <c r="C1296">
        <f t="shared" si="20"/>
        <v>11</v>
      </c>
    </row>
    <row r="1297" spans="1:3">
      <c r="A1297" s="143" t="s">
        <v>6057</v>
      </c>
      <c r="B1297" s="144" t="s">
        <v>6058</v>
      </c>
      <c r="C1297">
        <f t="shared" si="20"/>
        <v>11</v>
      </c>
    </row>
    <row r="1298" spans="1:3">
      <c r="A1298" s="143" t="s">
        <v>1856</v>
      </c>
      <c r="B1298" s="144" t="s">
        <v>1857</v>
      </c>
      <c r="C1298">
        <f t="shared" si="20"/>
        <v>11</v>
      </c>
    </row>
    <row r="1299" spans="1:3">
      <c r="A1299" s="143" t="s">
        <v>1858</v>
      </c>
      <c r="B1299" s="144" t="s">
        <v>1859</v>
      </c>
      <c r="C1299">
        <f t="shared" si="20"/>
        <v>11</v>
      </c>
    </row>
    <row r="1300" spans="1:3">
      <c r="A1300" s="143" t="s">
        <v>6059</v>
      </c>
      <c r="B1300" s="144" t="s">
        <v>1861</v>
      </c>
      <c r="C1300">
        <f t="shared" si="20"/>
        <v>11</v>
      </c>
    </row>
    <row r="1301" spans="1:3">
      <c r="A1301" s="143" t="s">
        <v>1860</v>
      </c>
      <c r="B1301" s="144" t="s">
        <v>1861</v>
      </c>
      <c r="C1301">
        <f t="shared" si="20"/>
        <v>11</v>
      </c>
    </row>
    <row r="1302" spans="1:3">
      <c r="A1302" s="143" t="s">
        <v>6060</v>
      </c>
      <c r="B1302" s="144" t="s">
        <v>6061</v>
      </c>
      <c r="C1302">
        <f t="shared" si="20"/>
        <v>11</v>
      </c>
    </row>
    <row r="1303" spans="1:3">
      <c r="A1303" s="143" t="s">
        <v>6062</v>
      </c>
      <c r="B1303" s="144" t="s">
        <v>6063</v>
      </c>
      <c r="C1303">
        <f t="shared" si="20"/>
        <v>11</v>
      </c>
    </row>
    <row r="1304" spans="1:3">
      <c r="A1304" s="143" t="s">
        <v>6064</v>
      </c>
      <c r="B1304" s="144" t="s">
        <v>6065</v>
      </c>
      <c r="C1304">
        <f t="shared" si="20"/>
        <v>11</v>
      </c>
    </row>
    <row r="1305" spans="1:3">
      <c r="A1305" s="143" t="s">
        <v>1862</v>
      </c>
      <c r="B1305" s="144" t="s">
        <v>1863</v>
      </c>
      <c r="C1305">
        <f t="shared" si="20"/>
        <v>11</v>
      </c>
    </row>
    <row r="1306" spans="1:3">
      <c r="A1306" s="143" t="s">
        <v>1864</v>
      </c>
      <c r="B1306" s="144" t="s">
        <v>1865</v>
      </c>
      <c r="C1306">
        <f t="shared" si="20"/>
        <v>11</v>
      </c>
    </row>
    <row r="1307" spans="1:3">
      <c r="A1307" s="143" t="s">
        <v>6066</v>
      </c>
      <c r="B1307" s="144" t="s">
        <v>6067</v>
      </c>
      <c r="C1307">
        <f t="shared" si="20"/>
        <v>11</v>
      </c>
    </row>
    <row r="1308" spans="1:3">
      <c r="A1308" s="143" t="s">
        <v>6068</v>
      </c>
      <c r="B1308" s="144" t="s">
        <v>6069</v>
      </c>
      <c r="C1308">
        <f t="shared" si="20"/>
        <v>11</v>
      </c>
    </row>
    <row r="1309" spans="1:3">
      <c r="A1309" s="143" t="s">
        <v>6070</v>
      </c>
      <c r="B1309" s="144" t="s">
        <v>6071</v>
      </c>
      <c r="C1309">
        <f t="shared" si="20"/>
        <v>11</v>
      </c>
    </row>
    <row r="1310" spans="1:3">
      <c r="A1310" s="143" t="s">
        <v>1866</v>
      </c>
      <c r="B1310" s="144" t="s">
        <v>1867</v>
      </c>
      <c r="C1310">
        <f t="shared" si="20"/>
        <v>11</v>
      </c>
    </row>
    <row r="1311" spans="1:3">
      <c r="A1311" s="143" t="s">
        <v>1868</v>
      </c>
      <c r="B1311" s="144" t="s">
        <v>1869</v>
      </c>
      <c r="C1311">
        <f t="shared" si="20"/>
        <v>11</v>
      </c>
    </row>
    <row r="1312" spans="1:3">
      <c r="A1312" s="143" t="s">
        <v>6072</v>
      </c>
      <c r="B1312" s="144" t="s">
        <v>5733</v>
      </c>
      <c r="C1312">
        <f t="shared" si="20"/>
        <v>11</v>
      </c>
    </row>
    <row r="1313" spans="1:3">
      <c r="A1313" s="143" t="s">
        <v>6073</v>
      </c>
      <c r="B1313" s="144" t="s">
        <v>6074</v>
      </c>
      <c r="C1313">
        <f t="shared" si="20"/>
        <v>11</v>
      </c>
    </row>
    <row r="1314" spans="1:3">
      <c r="A1314" s="143" t="s">
        <v>1870</v>
      </c>
      <c r="B1314" s="144" t="s">
        <v>1871</v>
      </c>
      <c r="C1314">
        <f t="shared" si="20"/>
        <v>11</v>
      </c>
    </row>
    <row r="1315" spans="1:3">
      <c r="A1315" s="143" t="s">
        <v>6075</v>
      </c>
      <c r="B1315" s="144" t="s">
        <v>6076</v>
      </c>
      <c r="C1315">
        <f t="shared" si="20"/>
        <v>11</v>
      </c>
    </row>
    <row r="1316" spans="1:3">
      <c r="A1316" s="143" t="s">
        <v>6077</v>
      </c>
      <c r="B1316" s="144" t="s">
        <v>6078</v>
      </c>
      <c r="C1316">
        <f t="shared" si="20"/>
        <v>11</v>
      </c>
    </row>
    <row r="1317" spans="1:3">
      <c r="A1317" s="143" t="s">
        <v>6079</v>
      </c>
      <c r="B1317" s="144" t="s">
        <v>6080</v>
      </c>
      <c r="C1317">
        <f t="shared" si="20"/>
        <v>11</v>
      </c>
    </row>
    <row r="1318" spans="1:3">
      <c r="A1318" s="143" t="s">
        <v>6081</v>
      </c>
      <c r="B1318" s="144" t="s">
        <v>6082</v>
      </c>
      <c r="C1318">
        <f t="shared" si="20"/>
        <v>11</v>
      </c>
    </row>
    <row r="1319" spans="1:3">
      <c r="A1319" s="143" t="s">
        <v>6083</v>
      </c>
      <c r="B1319" s="144" t="s">
        <v>6084</v>
      </c>
      <c r="C1319">
        <f t="shared" si="20"/>
        <v>11</v>
      </c>
    </row>
    <row r="1320" spans="1:3">
      <c r="A1320" s="143" t="s">
        <v>6085</v>
      </c>
      <c r="B1320" s="144" t="s">
        <v>6086</v>
      </c>
      <c r="C1320">
        <f t="shared" si="20"/>
        <v>11</v>
      </c>
    </row>
    <row r="1321" spans="1:3">
      <c r="A1321" s="143" t="s">
        <v>6087</v>
      </c>
      <c r="B1321" s="144" t="s">
        <v>6088</v>
      </c>
      <c r="C1321">
        <f t="shared" si="20"/>
        <v>11</v>
      </c>
    </row>
    <row r="1322" spans="1:3">
      <c r="A1322" s="143" t="s">
        <v>1872</v>
      </c>
      <c r="B1322" s="144" t="s">
        <v>1873</v>
      </c>
      <c r="C1322">
        <f t="shared" si="20"/>
        <v>11</v>
      </c>
    </row>
    <row r="1323" spans="1:3">
      <c r="A1323" s="143" t="s">
        <v>1958</v>
      </c>
      <c r="B1323" s="144" t="s">
        <v>1959</v>
      </c>
      <c r="C1323">
        <f t="shared" si="20"/>
        <v>11</v>
      </c>
    </row>
    <row r="1324" spans="1:3">
      <c r="A1324" s="143" t="s">
        <v>6089</v>
      </c>
      <c r="B1324" s="144" t="s">
        <v>6090</v>
      </c>
      <c r="C1324">
        <f t="shared" si="20"/>
        <v>11</v>
      </c>
    </row>
    <row r="1325" spans="1:3">
      <c r="A1325" s="143" t="s">
        <v>6091</v>
      </c>
      <c r="B1325" s="144" t="s">
        <v>6092</v>
      </c>
      <c r="C1325">
        <f t="shared" si="20"/>
        <v>11</v>
      </c>
    </row>
    <row r="1326" spans="1:3">
      <c r="A1326" s="143" t="s">
        <v>6093</v>
      </c>
      <c r="B1326" s="144" t="s">
        <v>6094</v>
      </c>
      <c r="C1326">
        <f t="shared" si="20"/>
        <v>11</v>
      </c>
    </row>
    <row r="1327" spans="1:3">
      <c r="A1327" s="143" t="s">
        <v>6095</v>
      </c>
      <c r="B1327" s="144" t="s">
        <v>6096</v>
      </c>
      <c r="C1327">
        <f t="shared" si="20"/>
        <v>11</v>
      </c>
    </row>
    <row r="1328" spans="1:3">
      <c r="A1328" s="143" t="s">
        <v>6097</v>
      </c>
      <c r="B1328" s="144" t="s">
        <v>6098</v>
      </c>
      <c r="C1328">
        <f t="shared" si="20"/>
        <v>11</v>
      </c>
    </row>
    <row r="1329" spans="1:3">
      <c r="A1329" s="143" t="s">
        <v>6099</v>
      </c>
      <c r="B1329" s="144" t="s">
        <v>6100</v>
      </c>
      <c r="C1329">
        <f t="shared" si="20"/>
        <v>11</v>
      </c>
    </row>
    <row r="1330" spans="1:3">
      <c r="A1330" s="143" t="s">
        <v>6101</v>
      </c>
      <c r="B1330" s="144" t="s">
        <v>6102</v>
      </c>
      <c r="C1330">
        <f t="shared" si="20"/>
        <v>11</v>
      </c>
    </row>
    <row r="1331" spans="1:3">
      <c r="A1331" s="143" t="s">
        <v>6103</v>
      </c>
      <c r="B1331" s="144" t="s">
        <v>6104</v>
      </c>
      <c r="C1331">
        <f t="shared" si="20"/>
        <v>11</v>
      </c>
    </row>
    <row r="1332" spans="1:3">
      <c r="A1332" s="143" t="s">
        <v>6105</v>
      </c>
      <c r="B1332" s="144" t="s">
        <v>6106</v>
      </c>
      <c r="C1332">
        <f t="shared" si="20"/>
        <v>11</v>
      </c>
    </row>
    <row r="1333" spans="1:3">
      <c r="A1333" s="143" t="s">
        <v>6107</v>
      </c>
      <c r="B1333" s="144" t="s">
        <v>6108</v>
      </c>
      <c r="C1333">
        <f t="shared" si="20"/>
        <v>11</v>
      </c>
    </row>
    <row r="1334" spans="1:3">
      <c r="A1334" s="143" t="s">
        <v>1960</v>
      </c>
      <c r="B1334" s="144" t="s">
        <v>1961</v>
      </c>
      <c r="C1334">
        <f t="shared" si="20"/>
        <v>11</v>
      </c>
    </row>
    <row r="1335" spans="1:3">
      <c r="A1335" s="143" t="s">
        <v>1962</v>
      </c>
      <c r="B1335" s="144" t="s">
        <v>1963</v>
      </c>
      <c r="C1335">
        <f t="shared" si="20"/>
        <v>11</v>
      </c>
    </row>
    <row r="1336" spans="1:3">
      <c r="A1336" s="143" t="s">
        <v>1964</v>
      </c>
      <c r="B1336" s="144" t="s">
        <v>1965</v>
      </c>
      <c r="C1336">
        <f t="shared" si="20"/>
        <v>11</v>
      </c>
    </row>
    <row r="1337" spans="1:3">
      <c r="A1337" s="143" t="s">
        <v>1966</v>
      </c>
      <c r="B1337" s="144" t="s">
        <v>1967</v>
      </c>
      <c r="C1337">
        <f t="shared" si="20"/>
        <v>11</v>
      </c>
    </row>
    <row r="1338" spans="1:3">
      <c r="A1338" s="143" t="s">
        <v>1968</v>
      </c>
      <c r="B1338" s="144" t="s">
        <v>1969</v>
      </c>
      <c r="C1338">
        <f t="shared" si="20"/>
        <v>11</v>
      </c>
    </row>
    <row r="1339" spans="1:3">
      <c r="A1339" s="143" t="s">
        <v>1970</v>
      </c>
      <c r="B1339" s="144" t="s">
        <v>1971</v>
      </c>
      <c r="C1339">
        <f t="shared" si="20"/>
        <v>11</v>
      </c>
    </row>
    <row r="1340" spans="1:3">
      <c r="A1340" s="143" t="s">
        <v>1972</v>
      </c>
      <c r="B1340" s="144" t="s">
        <v>1973</v>
      </c>
      <c r="C1340">
        <f t="shared" si="20"/>
        <v>11</v>
      </c>
    </row>
    <row r="1341" spans="1:3">
      <c r="A1341" s="143" t="s">
        <v>1974</v>
      </c>
      <c r="B1341" s="144" t="s">
        <v>1975</v>
      </c>
      <c r="C1341">
        <f t="shared" si="20"/>
        <v>11</v>
      </c>
    </row>
    <row r="1342" spans="1:3">
      <c r="A1342" s="143" t="s">
        <v>6109</v>
      </c>
      <c r="B1342" s="144" t="s">
        <v>6110</v>
      </c>
      <c r="C1342">
        <f t="shared" si="20"/>
        <v>11</v>
      </c>
    </row>
    <row r="1343" spans="1:3">
      <c r="A1343" s="143" t="s">
        <v>1976</v>
      </c>
      <c r="B1343" s="144" t="s">
        <v>1977</v>
      </c>
      <c r="C1343">
        <f t="shared" si="20"/>
        <v>11</v>
      </c>
    </row>
    <row r="1344" spans="1:3">
      <c r="A1344" s="143" t="s">
        <v>1978</v>
      </c>
      <c r="B1344" s="144" t="s">
        <v>1979</v>
      </c>
      <c r="C1344">
        <f t="shared" si="20"/>
        <v>11</v>
      </c>
    </row>
    <row r="1345" spans="1:3">
      <c r="A1345" s="143" t="s">
        <v>6111</v>
      </c>
      <c r="B1345" s="144" t="s">
        <v>6112</v>
      </c>
      <c r="C1345">
        <f t="shared" si="20"/>
        <v>11</v>
      </c>
    </row>
    <row r="1346" spans="1:3">
      <c r="A1346" s="143" t="s">
        <v>1980</v>
      </c>
      <c r="B1346" s="144" t="s">
        <v>1981</v>
      </c>
      <c r="C1346">
        <f t="shared" si="20"/>
        <v>11</v>
      </c>
    </row>
    <row r="1347" spans="1:3">
      <c r="A1347" s="143" t="s">
        <v>6113</v>
      </c>
      <c r="B1347" s="144" t="s">
        <v>6114</v>
      </c>
      <c r="C1347">
        <f t="shared" si="20"/>
        <v>11</v>
      </c>
    </row>
    <row r="1348" spans="1:3">
      <c r="A1348" s="143" t="s">
        <v>6115</v>
      </c>
      <c r="B1348" s="144" t="s">
        <v>6116</v>
      </c>
      <c r="C1348">
        <f t="shared" si="20"/>
        <v>11</v>
      </c>
    </row>
    <row r="1349" spans="1:3">
      <c r="A1349" s="143" t="s">
        <v>6117</v>
      </c>
      <c r="B1349" s="144" t="s">
        <v>6118</v>
      </c>
      <c r="C1349">
        <f t="shared" si="20"/>
        <v>11</v>
      </c>
    </row>
    <row r="1350" spans="1:3">
      <c r="A1350" s="143" t="s">
        <v>1982</v>
      </c>
      <c r="B1350" s="144" t="s">
        <v>1983</v>
      </c>
      <c r="C1350">
        <f t="shared" ref="C1350:C1413" si="21">LEN(A1350)</f>
        <v>11</v>
      </c>
    </row>
    <row r="1351" spans="1:3">
      <c r="A1351" s="143" t="s">
        <v>1984</v>
      </c>
      <c r="B1351" s="144" t="s">
        <v>1985</v>
      </c>
      <c r="C1351">
        <f t="shared" si="21"/>
        <v>11</v>
      </c>
    </row>
    <row r="1352" spans="1:3">
      <c r="A1352" s="143" t="s">
        <v>6119</v>
      </c>
      <c r="B1352" s="144" t="s">
        <v>5975</v>
      </c>
      <c r="C1352">
        <f t="shared" si="21"/>
        <v>11</v>
      </c>
    </row>
    <row r="1353" spans="1:3">
      <c r="A1353" s="143" t="s">
        <v>1986</v>
      </c>
      <c r="B1353" s="144" t="s">
        <v>1921</v>
      </c>
      <c r="C1353">
        <f t="shared" si="21"/>
        <v>11</v>
      </c>
    </row>
    <row r="1354" spans="1:3">
      <c r="A1354" s="143" t="s">
        <v>1987</v>
      </c>
      <c r="B1354" s="144" t="s">
        <v>1988</v>
      </c>
      <c r="C1354">
        <f t="shared" si="21"/>
        <v>11</v>
      </c>
    </row>
    <row r="1355" spans="1:3">
      <c r="A1355" s="143" t="s">
        <v>6120</v>
      </c>
      <c r="B1355" s="144" t="s">
        <v>6121</v>
      </c>
      <c r="C1355">
        <f t="shared" si="21"/>
        <v>11</v>
      </c>
    </row>
    <row r="1356" spans="1:3">
      <c r="A1356" s="143" t="s">
        <v>1989</v>
      </c>
      <c r="B1356" s="144" t="s">
        <v>1990</v>
      </c>
      <c r="C1356">
        <f t="shared" si="21"/>
        <v>11</v>
      </c>
    </row>
    <row r="1357" spans="1:3">
      <c r="A1357" s="143" t="s">
        <v>6122</v>
      </c>
      <c r="B1357" s="144" t="s">
        <v>6123</v>
      </c>
      <c r="C1357">
        <f t="shared" si="21"/>
        <v>11</v>
      </c>
    </row>
    <row r="1358" spans="1:3">
      <c r="A1358" s="143" t="s">
        <v>6124</v>
      </c>
      <c r="B1358" s="144" t="s">
        <v>6125</v>
      </c>
      <c r="C1358">
        <f t="shared" si="21"/>
        <v>11</v>
      </c>
    </row>
    <row r="1359" spans="1:3">
      <c r="A1359" s="143" t="s">
        <v>1991</v>
      </c>
      <c r="B1359" s="144" t="s">
        <v>1992</v>
      </c>
      <c r="C1359">
        <f t="shared" si="21"/>
        <v>11</v>
      </c>
    </row>
    <row r="1360" spans="1:3">
      <c r="A1360" s="143" t="s">
        <v>1993</v>
      </c>
      <c r="B1360" s="144" t="s">
        <v>1732</v>
      </c>
      <c r="C1360">
        <f t="shared" si="21"/>
        <v>11</v>
      </c>
    </row>
    <row r="1361" spans="1:3">
      <c r="A1361" s="143" t="s">
        <v>6126</v>
      </c>
      <c r="B1361" s="144" t="s">
        <v>6127</v>
      </c>
      <c r="C1361">
        <f t="shared" si="21"/>
        <v>11</v>
      </c>
    </row>
    <row r="1362" spans="1:3">
      <c r="A1362" s="143" t="s">
        <v>6128</v>
      </c>
      <c r="B1362" s="144" t="s">
        <v>6129</v>
      </c>
      <c r="C1362">
        <f t="shared" si="21"/>
        <v>11</v>
      </c>
    </row>
    <row r="1363" spans="1:3">
      <c r="A1363" s="143" t="s">
        <v>1994</v>
      </c>
      <c r="B1363" s="144" t="s">
        <v>1995</v>
      </c>
      <c r="C1363">
        <f t="shared" si="21"/>
        <v>11</v>
      </c>
    </row>
    <row r="1364" spans="1:3">
      <c r="A1364" s="143" t="s">
        <v>1996</v>
      </c>
      <c r="B1364" s="144" t="s">
        <v>1997</v>
      </c>
      <c r="C1364">
        <f t="shared" si="21"/>
        <v>11</v>
      </c>
    </row>
    <row r="1365" spans="1:3">
      <c r="A1365" s="143" t="s">
        <v>1998</v>
      </c>
      <c r="B1365" s="144" t="s">
        <v>1999</v>
      </c>
      <c r="C1365">
        <f t="shared" si="21"/>
        <v>11</v>
      </c>
    </row>
    <row r="1366" spans="1:3">
      <c r="A1366" s="143" t="s">
        <v>2000</v>
      </c>
      <c r="B1366" s="144" t="s">
        <v>2001</v>
      </c>
      <c r="C1366">
        <f t="shared" si="21"/>
        <v>11</v>
      </c>
    </row>
    <row r="1367" spans="1:3">
      <c r="A1367" s="143" t="s">
        <v>6130</v>
      </c>
      <c r="B1367" s="144" t="s">
        <v>6131</v>
      </c>
      <c r="C1367">
        <f t="shared" si="21"/>
        <v>11</v>
      </c>
    </row>
    <row r="1368" spans="1:3">
      <c r="A1368" s="143" t="s">
        <v>6132</v>
      </c>
      <c r="B1368" s="144" t="s">
        <v>6133</v>
      </c>
      <c r="C1368">
        <f t="shared" si="21"/>
        <v>11</v>
      </c>
    </row>
    <row r="1369" spans="1:3">
      <c r="A1369" s="143" t="s">
        <v>6134</v>
      </c>
      <c r="B1369" s="144" t="s">
        <v>6135</v>
      </c>
      <c r="C1369">
        <f t="shared" si="21"/>
        <v>11</v>
      </c>
    </row>
    <row r="1370" spans="1:3">
      <c r="A1370" s="143" t="s">
        <v>2002</v>
      </c>
      <c r="B1370" s="144" t="s">
        <v>2003</v>
      </c>
      <c r="C1370">
        <f t="shared" si="21"/>
        <v>11</v>
      </c>
    </row>
    <row r="1371" spans="1:3">
      <c r="A1371" s="143" t="s">
        <v>2004</v>
      </c>
      <c r="B1371" s="144" t="s">
        <v>2005</v>
      </c>
      <c r="C1371">
        <f t="shared" si="21"/>
        <v>11</v>
      </c>
    </row>
    <row r="1372" spans="1:3">
      <c r="A1372" s="143" t="s">
        <v>2006</v>
      </c>
      <c r="B1372" s="144" t="s">
        <v>2007</v>
      </c>
      <c r="C1372">
        <f t="shared" si="21"/>
        <v>11</v>
      </c>
    </row>
    <row r="1373" spans="1:3">
      <c r="A1373" s="143" t="s">
        <v>2008</v>
      </c>
      <c r="B1373" s="144" t="s">
        <v>2009</v>
      </c>
      <c r="C1373">
        <f t="shared" si="21"/>
        <v>11</v>
      </c>
    </row>
    <row r="1374" spans="1:3">
      <c r="A1374" s="143" t="s">
        <v>2010</v>
      </c>
      <c r="B1374" s="144" t="s">
        <v>2011</v>
      </c>
      <c r="C1374">
        <f t="shared" si="21"/>
        <v>11</v>
      </c>
    </row>
    <row r="1375" spans="1:3">
      <c r="A1375" s="143" t="s">
        <v>2012</v>
      </c>
      <c r="B1375" s="144" t="s">
        <v>2013</v>
      </c>
      <c r="C1375">
        <f t="shared" si="21"/>
        <v>11</v>
      </c>
    </row>
    <row r="1376" spans="1:3">
      <c r="A1376" s="143" t="s">
        <v>2014</v>
      </c>
      <c r="B1376" s="144" t="s">
        <v>2015</v>
      </c>
      <c r="C1376">
        <f t="shared" si="21"/>
        <v>11</v>
      </c>
    </row>
    <row r="1377" spans="1:3">
      <c r="A1377" s="143" t="s">
        <v>2016</v>
      </c>
      <c r="B1377" s="144" t="s">
        <v>2017</v>
      </c>
      <c r="C1377">
        <f t="shared" si="21"/>
        <v>11</v>
      </c>
    </row>
    <row r="1378" spans="1:3">
      <c r="A1378" s="143" t="s">
        <v>2018</v>
      </c>
      <c r="B1378" s="144" t="s">
        <v>2019</v>
      </c>
      <c r="C1378">
        <f t="shared" si="21"/>
        <v>11</v>
      </c>
    </row>
    <row r="1379" spans="1:3">
      <c r="A1379" s="143" t="s">
        <v>6136</v>
      </c>
      <c r="B1379" s="144" t="s">
        <v>2020</v>
      </c>
      <c r="C1379">
        <f t="shared" si="21"/>
        <v>11</v>
      </c>
    </row>
    <row r="1380" spans="1:3">
      <c r="A1380" s="143" t="s">
        <v>6137</v>
      </c>
      <c r="B1380" s="144" t="s">
        <v>6138</v>
      </c>
      <c r="C1380">
        <f t="shared" si="21"/>
        <v>11</v>
      </c>
    </row>
    <row r="1381" spans="1:3">
      <c r="A1381" s="143" t="s">
        <v>2021</v>
      </c>
      <c r="B1381" s="144" t="s">
        <v>2022</v>
      </c>
      <c r="C1381">
        <f t="shared" si="21"/>
        <v>11</v>
      </c>
    </row>
    <row r="1382" spans="1:3">
      <c r="A1382" s="143" t="s">
        <v>6139</v>
      </c>
      <c r="B1382" s="144" t="s">
        <v>6140</v>
      </c>
      <c r="C1382">
        <f t="shared" si="21"/>
        <v>11</v>
      </c>
    </row>
    <row r="1383" spans="1:3">
      <c r="A1383" s="143" t="s">
        <v>2023</v>
      </c>
      <c r="B1383" s="144" t="s">
        <v>2024</v>
      </c>
      <c r="C1383">
        <f t="shared" si="21"/>
        <v>11</v>
      </c>
    </row>
    <row r="1384" spans="1:3">
      <c r="A1384" s="143" t="s">
        <v>2025</v>
      </c>
      <c r="B1384" s="144" t="s">
        <v>2026</v>
      </c>
      <c r="C1384">
        <f t="shared" si="21"/>
        <v>11</v>
      </c>
    </row>
    <row r="1385" spans="1:3">
      <c r="A1385" s="143" t="s">
        <v>6141</v>
      </c>
      <c r="B1385" s="144" t="s">
        <v>6142</v>
      </c>
      <c r="C1385">
        <f t="shared" si="21"/>
        <v>11</v>
      </c>
    </row>
    <row r="1386" spans="1:3">
      <c r="A1386" s="143" t="s">
        <v>2027</v>
      </c>
      <c r="B1386" s="144" t="s">
        <v>2028</v>
      </c>
      <c r="C1386">
        <f t="shared" si="21"/>
        <v>11</v>
      </c>
    </row>
    <row r="1387" spans="1:3">
      <c r="A1387" s="143" t="s">
        <v>2029</v>
      </c>
      <c r="B1387" s="144" t="s">
        <v>2030</v>
      </c>
      <c r="C1387">
        <f t="shared" si="21"/>
        <v>11</v>
      </c>
    </row>
    <row r="1388" spans="1:3">
      <c r="A1388" s="143" t="s">
        <v>2031</v>
      </c>
      <c r="B1388" s="144" t="s">
        <v>2032</v>
      </c>
      <c r="C1388">
        <f t="shared" si="21"/>
        <v>11</v>
      </c>
    </row>
    <row r="1389" spans="1:3">
      <c r="A1389" s="143" t="s">
        <v>2033</v>
      </c>
      <c r="B1389" s="144" t="s">
        <v>2034</v>
      </c>
      <c r="C1389">
        <f t="shared" si="21"/>
        <v>11</v>
      </c>
    </row>
    <row r="1390" spans="1:3">
      <c r="A1390" s="143" t="s">
        <v>6143</v>
      </c>
      <c r="B1390" s="144" t="s">
        <v>6144</v>
      </c>
      <c r="C1390">
        <f t="shared" si="21"/>
        <v>11</v>
      </c>
    </row>
    <row r="1391" spans="1:3">
      <c r="A1391" s="143" t="s">
        <v>2035</v>
      </c>
      <c r="B1391" s="144" t="s">
        <v>2036</v>
      </c>
      <c r="C1391">
        <f t="shared" si="21"/>
        <v>11</v>
      </c>
    </row>
    <row r="1392" spans="1:3">
      <c r="A1392" s="143" t="s">
        <v>2037</v>
      </c>
      <c r="B1392" s="144" t="s">
        <v>2038</v>
      </c>
      <c r="C1392">
        <f t="shared" si="21"/>
        <v>11</v>
      </c>
    </row>
    <row r="1393" spans="1:3">
      <c r="A1393" s="143" t="s">
        <v>6145</v>
      </c>
      <c r="B1393" s="144" t="s">
        <v>6146</v>
      </c>
      <c r="C1393">
        <f t="shared" si="21"/>
        <v>11</v>
      </c>
    </row>
    <row r="1394" spans="1:3">
      <c r="A1394" s="143" t="s">
        <v>2039</v>
      </c>
      <c r="B1394" s="144" t="s">
        <v>2040</v>
      </c>
      <c r="C1394">
        <f t="shared" si="21"/>
        <v>11</v>
      </c>
    </row>
    <row r="1395" spans="1:3">
      <c r="A1395" s="143" t="s">
        <v>6147</v>
      </c>
      <c r="B1395" s="144" t="s">
        <v>6148</v>
      </c>
      <c r="C1395">
        <f t="shared" si="21"/>
        <v>11</v>
      </c>
    </row>
    <row r="1396" spans="1:3">
      <c r="A1396" s="143" t="s">
        <v>6149</v>
      </c>
      <c r="B1396" s="144" t="s">
        <v>6150</v>
      </c>
      <c r="C1396">
        <f t="shared" si="21"/>
        <v>11</v>
      </c>
    </row>
    <row r="1397" spans="1:3">
      <c r="A1397" s="143" t="s">
        <v>6151</v>
      </c>
      <c r="B1397" s="144" t="s">
        <v>6152</v>
      </c>
      <c r="C1397">
        <f t="shared" si="21"/>
        <v>11</v>
      </c>
    </row>
    <row r="1398" spans="1:3">
      <c r="A1398" s="143" t="s">
        <v>6153</v>
      </c>
      <c r="B1398" s="144" t="s">
        <v>6154</v>
      </c>
      <c r="C1398">
        <f t="shared" si="21"/>
        <v>11</v>
      </c>
    </row>
    <row r="1399" spans="1:3">
      <c r="A1399" s="143" t="s">
        <v>2041</v>
      </c>
      <c r="B1399" s="144" t="s">
        <v>2042</v>
      </c>
      <c r="C1399">
        <f t="shared" si="21"/>
        <v>11</v>
      </c>
    </row>
    <row r="1400" spans="1:3">
      <c r="A1400" s="143" t="s">
        <v>6155</v>
      </c>
      <c r="B1400" s="144" t="s">
        <v>6156</v>
      </c>
      <c r="C1400">
        <f t="shared" si="21"/>
        <v>11</v>
      </c>
    </row>
    <row r="1401" spans="1:3">
      <c r="A1401" s="143" t="s">
        <v>6157</v>
      </c>
      <c r="B1401" s="144" t="s">
        <v>6158</v>
      </c>
      <c r="C1401">
        <f t="shared" si="21"/>
        <v>11</v>
      </c>
    </row>
    <row r="1402" spans="1:3">
      <c r="A1402" s="143" t="s">
        <v>2043</v>
      </c>
      <c r="B1402" s="144" t="s">
        <v>2044</v>
      </c>
      <c r="C1402">
        <f t="shared" si="21"/>
        <v>11</v>
      </c>
    </row>
    <row r="1403" spans="1:3">
      <c r="A1403" s="143" t="s">
        <v>2045</v>
      </c>
      <c r="B1403" s="144" t="s">
        <v>2046</v>
      </c>
      <c r="C1403">
        <f t="shared" si="21"/>
        <v>11</v>
      </c>
    </row>
    <row r="1404" spans="1:3">
      <c r="A1404" s="143" t="s">
        <v>2047</v>
      </c>
      <c r="B1404" s="144" t="s">
        <v>2048</v>
      </c>
      <c r="C1404">
        <f t="shared" si="21"/>
        <v>11</v>
      </c>
    </row>
    <row r="1405" spans="1:3">
      <c r="A1405" s="143" t="s">
        <v>6159</v>
      </c>
      <c r="B1405" s="144" t="s">
        <v>6160</v>
      </c>
      <c r="C1405">
        <f t="shared" si="21"/>
        <v>11</v>
      </c>
    </row>
    <row r="1406" spans="1:3">
      <c r="A1406" s="143" t="s">
        <v>6161</v>
      </c>
      <c r="B1406" s="144" t="s">
        <v>6162</v>
      </c>
      <c r="C1406">
        <f t="shared" si="21"/>
        <v>11</v>
      </c>
    </row>
    <row r="1407" spans="1:3">
      <c r="A1407" s="143" t="s">
        <v>2049</v>
      </c>
      <c r="B1407" s="144" t="s">
        <v>2050</v>
      </c>
      <c r="C1407">
        <f t="shared" si="21"/>
        <v>11</v>
      </c>
    </row>
    <row r="1408" spans="1:3">
      <c r="A1408" s="143" t="s">
        <v>6163</v>
      </c>
      <c r="B1408" s="144" t="s">
        <v>6164</v>
      </c>
      <c r="C1408">
        <f t="shared" si="21"/>
        <v>11</v>
      </c>
    </row>
    <row r="1409" spans="1:3">
      <c r="A1409" s="143" t="s">
        <v>6165</v>
      </c>
      <c r="B1409" s="144" t="s">
        <v>6166</v>
      </c>
      <c r="C1409">
        <f t="shared" si="21"/>
        <v>11</v>
      </c>
    </row>
    <row r="1410" spans="1:3">
      <c r="A1410" s="143" t="s">
        <v>6167</v>
      </c>
      <c r="B1410" s="144" t="s">
        <v>6168</v>
      </c>
      <c r="C1410">
        <f t="shared" si="21"/>
        <v>11</v>
      </c>
    </row>
    <row r="1411" spans="1:3">
      <c r="A1411" s="143" t="s">
        <v>6169</v>
      </c>
      <c r="B1411" s="144" t="s">
        <v>6170</v>
      </c>
      <c r="C1411">
        <f t="shared" si="21"/>
        <v>11</v>
      </c>
    </row>
    <row r="1412" spans="1:3">
      <c r="A1412" s="143" t="s">
        <v>2051</v>
      </c>
      <c r="B1412" s="144" t="s">
        <v>2052</v>
      </c>
      <c r="C1412">
        <f t="shared" si="21"/>
        <v>11</v>
      </c>
    </row>
    <row r="1413" spans="1:3">
      <c r="A1413" s="143" t="s">
        <v>6171</v>
      </c>
      <c r="B1413" s="144" t="s">
        <v>6172</v>
      </c>
      <c r="C1413">
        <f t="shared" si="21"/>
        <v>11</v>
      </c>
    </row>
    <row r="1414" spans="1:3">
      <c r="A1414" s="143" t="s">
        <v>2053</v>
      </c>
      <c r="B1414" s="144" t="s">
        <v>2054</v>
      </c>
      <c r="C1414">
        <f t="shared" ref="C1414:C1477" si="22">LEN(A1414)</f>
        <v>11</v>
      </c>
    </row>
    <row r="1415" spans="1:3">
      <c r="A1415" s="143" t="s">
        <v>2055</v>
      </c>
      <c r="B1415" s="144" t="s">
        <v>2056</v>
      </c>
      <c r="C1415">
        <f t="shared" si="22"/>
        <v>11</v>
      </c>
    </row>
    <row r="1416" spans="1:3">
      <c r="A1416" s="143" t="s">
        <v>2057</v>
      </c>
      <c r="B1416" s="144" t="s">
        <v>2058</v>
      </c>
      <c r="C1416">
        <f t="shared" si="22"/>
        <v>11</v>
      </c>
    </row>
    <row r="1417" spans="1:3">
      <c r="A1417" s="143" t="s">
        <v>2059</v>
      </c>
      <c r="B1417" s="144" t="s">
        <v>996</v>
      </c>
      <c r="C1417">
        <f t="shared" si="22"/>
        <v>11</v>
      </c>
    </row>
    <row r="1418" spans="1:3">
      <c r="A1418" s="143" t="s">
        <v>6173</v>
      </c>
      <c r="B1418" s="144" t="s">
        <v>4527</v>
      </c>
      <c r="C1418">
        <f t="shared" si="22"/>
        <v>11</v>
      </c>
    </row>
    <row r="1419" spans="1:3">
      <c r="A1419" s="143" t="s">
        <v>2060</v>
      </c>
      <c r="B1419" s="144" t="s">
        <v>2061</v>
      </c>
      <c r="C1419">
        <f t="shared" si="22"/>
        <v>11</v>
      </c>
    </row>
    <row r="1420" spans="1:3">
      <c r="A1420" s="143" t="s">
        <v>6174</v>
      </c>
      <c r="B1420" s="144" t="s">
        <v>1878</v>
      </c>
      <c r="C1420">
        <f t="shared" si="22"/>
        <v>11</v>
      </c>
    </row>
    <row r="1421" spans="1:3">
      <c r="A1421" s="143" t="s">
        <v>6175</v>
      </c>
      <c r="B1421" s="144" t="s">
        <v>923</v>
      </c>
      <c r="C1421">
        <f t="shared" si="22"/>
        <v>11</v>
      </c>
    </row>
    <row r="1422" spans="1:3">
      <c r="A1422" s="143" t="s">
        <v>2062</v>
      </c>
      <c r="B1422" s="144" t="s">
        <v>993</v>
      </c>
      <c r="C1422">
        <f t="shared" si="22"/>
        <v>11</v>
      </c>
    </row>
    <row r="1423" spans="1:3">
      <c r="A1423" s="143" t="s">
        <v>2063</v>
      </c>
      <c r="B1423" s="144" t="s">
        <v>2064</v>
      </c>
      <c r="C1423">
        <f t="shared" si="22"/>
        <v>11</v>
      </c>
    </row>
    <row r="1424" spans="1:3">
      <c r="A1424" s="143" t="s">
        <v>2065</v>
      </c>
      <c r="B1424" s="144" t="s">
        <v>2066</v>
      </c>
      <c r="C1424">
        <f t="shared" si="22"/>
        <v>11</v>
      </c>
    </row>
    <row r="1425" spans="1:3">
      <c r="A1425" s="143" t="s">
        <v>3282</v>
      </c>
      <c r="B1425" s="144" t="s">
        <v>3283</v>
      </c>
      <c r="C1425">
        <f t="shared" si="22"/>
        <v>11</v>
      </c>
    </row>
    <row r="1426" spans="1:3">
      <c r="A1426" s="143" t="s">
        <v>3284</v>
      </c>
      <c r="B1426" s="144" t="s">
        <v>3285</v>
      </c>
      <c r="C1426">
        <f t="shared" si="22"/>
        <v>11</v>
      </c>
    </row>
    <row r="1427" spans="1:3">
      <c r="A1427" s="143" t="s">
        <v>3286</v>
      </c>
      <c r="B1427" s="144" t="s">
        <v>3287</v>
      </c>
      <c r="C1427">
        <f t="shared" si="22"/>
        <v>11</v>
      </c>
    </row>
    <row r="1428" spans="1:3">
      <c r="A1428" s="143" t="s">
        <v>6176</v>
      </c>
      <c r="B1428" s="144" t="s">
        <v>6177</v>
      </c>
      <c r="C1428">
        <f t="shared" si="22"/>
        <v>11</v>
      </c>
    </row>
    <row r="1429" spans="1:3">
      <c r="A1429" s="143" t="s">
        <v>3288</v>
      </c>
      <c r="B1429" s="144" t="s">
        <v>3289</v>
      </c>
      <c r="C1429">
        <f t="shared" si="22"/>
        <v>11</v>
      </c>
    </row>
    <row r="1430" spans="1:3">
      <c r="A1430" s="143" t="s">
        <v>3290</v>
      </c>
      <c r="B1430" s="144" t="s">
        <v>3291</v>
      </c>
      <c r="C1430">
        <f t="shared" si="22"/>
        <v>11</v>
      </c>
    </row>
    <row r="1431" spans="1:3">
      <c r="A1431" s="143" t="s">
        <v>6178</v>
      </c>
      <c r="B1431" s="144" t="s">
        <v>6154</v>
      </c>
      <c r="C1431">
        <f t="shared" si="22"/>
        <v>11</v>
      </c>
    </row>
    <row r="1432" spans="1:3">
      <c r="A1432" s="143" t="s">
        <v>3292</v>
      </c>
      <c r="B1432" s="144" t="s">
        <v>3293</v>
      </c>
      <c r="C1432">
        <f t="shared" si="22"/>
        <v>11</v>
      </c>
    </row>
    <row r="1433" spans="1:3">
      <c r="A1433" s="143" t="s">
        <v>6179</v>
      </c>
      <c r="B1433" s="144" t="s">
        <v>3305</v>
      </c>
      <c r="C1433">
        <f t="shared" si="22"/>
        <v>11</v>
      </c>
    </row>
    <row r="1434" spans="1:3">
      <c r="A1434" s="143" t="s">
        <v>6180</v>
      </c>
      <c r="B1434" s="144" t="s">
        <v>6181</v>
      </c>
      <c r="C1434">
        <f t="shared" si="22"/>
        <v>11</v>
      </c>
    </row>
    <row r="1435" spans="1:3">
      <c r="A1435" s="143" t="s">
        <v>6182</v>
      </c>
      <c r="B1435" s="144" t="s">
        <v>6183</v>
      </c>
      <c r="C1435">
        <f t="shared" si="22"/>
        <v>11</v>
      </c>
    </row>
    <row r="1436" spans="1:3">
      <c r="A1436" s="143" t="s">
        <v>6184</v>
      </c>
      <c r="B1436" s="144" t="s">
        <v>6185</v>
      </c>
      <c r="C1436">
        <f t="shared" si="22"/>
        <v>11</v>
      </c>
    </row>
    <row r="1437" spans="1:3">
      <c r="A1437" s="143" t="s">
        <v>6186</v>
      </c>
      <c r="B1437" s="144" t="s">
        <v>6187</v>
      </c>
      <c r="C1437">
        <f t="shared" si="22"/>
        <v>11</v>
      </c>
    </row>
    <row r="1438" spans="1:3">
      <c r="A1438" s="143" t="s">
        <v>6188</v>
      </c>
      <c r="B1438" s="144" t="s">
        <v>6189</v>
      </c>
      <c r="C1438">
        <f t="shared" si="22"/>
        <v>11</v>
      </c>
    </row>
    <row r="1439" spans="1:3">
      <c r="A1439" s="143" t="s">
        <v>3294</v>
      </c>
      <c r="B1439" s="144" t="s">
        <v>3295</v>
      </c>
      <c r="C1439">
        <f t="shared" si="22"/>
        <v>11</v>
      </c>
    </row>
    <row r="1440" spans="1:3">
      <c r="A1440" s="143" t="s">
        <v>3296</v>
      </c>
      <c r="B1440" s="144" t="s">
        <v>3297</v>
      </c>
      <c r="C1440">
        <f t="shared" si="22"/>
        <v>11</v>
      </c>
    </row>
    <row r="1441" spans="1:3">
      <c r="A1441" s="143" t="s">
        <v>6190</v>
      </c>
      <c r="B1441" s="144" t="s">
        <v>6191</v>
      </c>
      <c r="C1441">
        <f t="shared" si="22"/>
        <v>11</v>
      </c>
    </row>
    <row r="1442" spans="1:3">
      <c r="A1442" s="143" t="s">
        <v>3298</v>
      </c>
      <c r="B1442" s="144" t="s">
        <v>3299</v>
      </c>
      <c r="C1442">
        <f t="shared" si="22"/>
        <v>11</v>
      </c>
    </row>
    <row r="1443" spans="1:3">
      <c r="A1443" s="143" t="s">
        <v>3300</v>
      </c>
      <c r="B1443" s="144" t="s">
        <v>3301</v>
      </c>
      <c r="C1443">
        <f t="shared" si="22"/>
        <v>11</v>
      </c>
    </row>
    <row r="1444" spans="1:3">
      <c r="A1444" s="143" t="s">
        <v>3302</v>
      </c>
      <c r="B1444" s="144" t="s">
        <v>3303</v>
      </c>
      <c r="C1444">
        <f t="shared" si="22"/>
        <v>11</v>
      </c>
    </row>
    <row r="1445" spans="1:3">
      <c r="A1445" s="143" t="s">
        <v>3304</v>
      </c>
      <c r="B1445" s="144" t="s">
        <v>3305</v>
      </c>
      <c r="C1445">
        <f t="shared" si="22"/>
        <v>11</v>
      </c>
    </row>
    <row r="1446" spans="1:3">
      <c r="A1446" s="143" t="s">
        <v>3306</v>
      </c>
      <c r="B1446" s="144" t="s">
        <v>3307</v>
      </c>
      <c r="C1446">
        <f t="shared" si="22"/>
        <v>11</v>
      </c>
    </row>
    <row r="1447" spans="1:3">
      <c r="A1447" s="143" t="s">
        <v>3308</v>
      </c>
      <c r="B1447" s="144" t="s">
        <v>3309</v>
      </c>
      <c r="C1447">
        <f t="shared" si="22"/>
        <v>11</v>
      </c>
    </row>
    <row r="1448" spans="1:3">
      <c r="A1448" s="143" t="s">
        <v>3310</v>
      </c>
      <c r="B1448" s="144" t="s">
        <v>3311</v>
      </c>
      <c r="C1448">
        <f t="shared" si="22"/>
        <v>11</v>
      </c>
    </row>
    <row r="1449" spans="1:3">
      <c r="A1449" s="143" t="s">
        <v>3312</v>
      </c>
      <c r="B1449" s="144" t="s">
        <v>3313</v>
      </c>
      <c r="C1449">
        <f t="shared" si="22"/>
        <v>11</v>
      </c>
    </row>
    <row r="1450" spans="1:3">
      <c r="A1450" s="143" t="s">
        <v>3314</v>
      </c>
      <c r="B1450" s="144" t="s">
        <v>3315</v>
      </c>
      <c r="C1450">
        <f t="shared" si="22"/>
        <v>11</v>
      </c>
    </row>
    <row r="1451" spans="1:3">
      <c r="A1451" s="143" t="s">
        <v>3316</v>
      </c>
      <c r="B1451" s="144" t="s">
        <v>3317</v>
      </c>
      <c r="C1451">
        <f t="shared" si="22"/>
        <v>11</v>
      </c>
    </row>
    <row r="1452" spans="1:3">
      <c r="A1452" s="143" t="s">
        <v>3318</v>
      </c>
      <c r="B1452" s="144" t="s">
        <v>3319</v>
      </c>
      <c r="C1452">
        <f t="shared" si="22"/>
        <v>11</v>
      </c>
    </row>
    <row r="1453" spans="1:3">
      <c r="A1453" s="143" t="s">
        <v>3320</v>
      </c>
      <c r="B1453" s="144" t="s">
        <v>3321</v>
      </c>
      <c r="C1453">
        <f t="shared" si="22"/>
        <v>11</v>
      </c>
    </row>
    <row r="1454" spans="1:3">
      <c r="A1454" s="143" t="s">
        <v>3322</v>
      </c>
      <c r="B1454" s="144" t="s">
        <v>3323</v>
      </c>
      <c r="C1454">
        <f t="shared" si="22"/>
        <v>11</v>
      </c>
    </row>
    <row r="1455" spans="1:3">
      <c r="A1455" s="143" t="s">
        <v>3324</v>
      </c>
      <c r="B1455" s="144" t="s">
        <v>3325</v>
      </c>
      <c r="C1455">
        <f t="shared" si="22"/>
        <v>11</v>
      </c>
    </row>
    <row r="1456" spans="1:3">
      <c r="A1456" s="143" t="s">
        <v>3326</v>
      </c>
      <c r="B1456" s="144" t="s">
        <v>3327</v>
      </c>
      <c r="C1456">
        <f t="shared" si="22"/>
        <v>11</v>
      </c>
    </row>
    <row r="1457" spans="1:3">
      <c r="A1457" s="143" t="s">
        <v>3328</v>
      </c>
      <c r="B1457" s="144" t="s">
        <v>3329</v>
      </c>
      <c r="C1457">
        <f t="shared" si="22"/>
        <v>11</v>
      </c>
    </row>
    <row r="1458" spans="1:3">
      <c r="A1458" s="143" t="s">
        <v>3330</v>
      </c>
      <c r="B1458" s="144" t="s">
        <v>3331</v>
      </c>
      <c r="C1458">
        <f t="shared" si="22"/>
        <v>11</v>
      </c>
    </row>
    <row r="1459" spans="1:3">
      <c r="A1459" s="143" t="s">
        <v>3332</v>
      </c>
      <c r="B1459" s="144" t="s">
        <v>3333</v>
      </c>
      <c r="C1459">
        <f t="shared" si="22"/>
        <v>11</v>
      </c>
    </row>
    <row r="1460" spans="1:3">
      <c r="A1460" s="143" t="s">
        <v>3334</v>
      </c>
      <c r="B1460" s="144" t="s">
        <v>3335</v>
      </c>
      <c r="C1460">
        <f t="shared" si="22"/>
        <v>11</v>
      </c>
    </row>
    <row r="1461" spans="1:3">
      <c r="A1461" s="143" t="s">
        <v>3336</v>
      </c>
      <c r="B1461" s="144" t="s">
        <v>3337</v>
      </c>
      <c r="C1461">
        <f t="shared" si="22"/>
        <v>11</v>
      </c>
    </row>
    <row r="1462" spans="1:3">
      <c r="A1462" s="143" t="s">
        <v>6192</v>
      </c>
      <c r="B1462" s="144" t="s">
        <v>6193</v>
      </c>
      <c r="C1462">
        <f t="shared" si="22"/>
        <v>11</v>
      </c>
    </row>
    <row r="1463" spans="1:3">
      <c r="A1463" s="143" t="s">
        <v>3338</v>
      </c>
      <c r="B1463" s="144" t="s">
        <v>3339</v>
      </c>
      <c r="C1463">
        <f t="shared" si="22"/>
        <v>11</v>
      </c>
    </row>
    <row r="1464" spans="1:3">
      <c r="A1464" s="143" t="s">
        <v>6194</v>
      </c>
      <c r="B1464" s="144" t="s">
        <v>6195</v>
      </c>
      <c r="C1464">
        <f t="shared" si="22"/>
        <v>11</v>
      </c>
    </row>
    <row r="1465" spans="1:3">
      <c r="A1465" s="143" t="s">
        <v>6196</v>
      </c>
      <c r="B1465" s="144" t="s">
        <v>6197</v>
      </c>
      <c r="C1465">
        <f t="shared" si="22"/>
        <v>11</v>
      </c>
    </row>
    <row r="1466" spans="1:3">
      <c r="A1466" s="143" t="s">
        <v>3340</v>
      </c>
      <c r="B1466" s="144" t="s">
        <v>3341</v>
      </c>
      <c r="C1466">
        <f t="shared" si="22"/>
        <v>11</v>
      </c>
    </row>
    <row r="1467" spans="1:3">
      <c r="A1467" s="143" t="s">
        <v>3342</v>
      </c>
      <c r="B1467" s="144" t="s">
        <v>3343</v>
      </c>
      <c r="C1467">
        <f t="shared" si="22"/>
        <v>11</v>
      </c>
    </row>
    <row r="1468" spans="1:3">
      <c r="A1468" s="143" t="s">
        <v>3344</v>
      </c>
      <c r="B1468" s="144" t="s">
        <v>3345</v>
      </c>
      <c r="C1468">
        <f t="shared" si="22"/>
        <v>11</v>
      </c>
    </row>
    <row r="1469" spans="1:3">
      <c r="A1469" s="143" t="s">
        <v>3346</v>
      </c>
      <c r="B1469" s="144" t="s">
        <v>3347</v>
      </c>
      <c r="C1469">
        <f t="shared" si="22"/>
        <v>11</v>
      </c>
    </row>
    <row r="1470" spans="1:3">
      <c r="A1470" s="143" t="s">
        <v>3348</v>
      </c>
      <c r="B1470" s="144" t="s">
        <v>3349</v>
      </c>
      <c r="C1470">
        <f t="shared" si="22"/>
        <v>11</v>
      </c>
    </row>
    <row r="1471" spans="1:3">
      <c r="A1471" s="143" t="s">
        <v>3350</v>
      </c>
      <c r="B1471" s="144" t="s">
        <v>3351</v>
      </c>
      <c r="C1471">
        <f t="shared" si="22"/>
        <v>11</v>
      </c>
    </row>
    <row r="1472" spans="1:3">
      <c r="A1472" s="143" t="s">
        <v>3352</v>
      </c>
      <c r="B1472" s="144" t="s">
        <v>3353</v>
      </c>
      <c r="C1472">
        <f t="shared" si="22"/>
        <v>11</v>
      </c>
    </row>
    <row r="1473" spans="1:3">
      <c r="A1473" s="143" t="s">
        <v>3354</v>
      </c>
      <c r="B1473" s="144" t="s">
        <v>3355</v>
      </c>
      <c r="C1473">
        <f t="shared" si="22"/>
        <v>11</v>
      </c>
    </row>
    <row r="1474" spans="1:3">
      <c r="A1474" s="143" t="s">
        <v>3356</v>
      </c>
      <c r="B1474" s="144" t="s">
        <v>3357</v>
      </c>
      <c r="C1474">
        <f t="shared" si="22"/>
        <v>11</v>
      </c>
    </row>
    <row r="1475" spans="1:3">
      <c r="A1475" s="143" t="s">
        <v>3358</v>
      </c>
      <c r="B1475" s="144" t="s">
        <v>3359</v>
      </c>
      <c r="C1475">
        <f t="shared" si="22"/>
        <v>11</v>
      </c>
    </row>
    <row r="1476" spans="1:3">
      <c r="A1476" s="143" t="s">
        <v>3360</v>
      </c>
      <c r="B1476" s="144" t="s">
        <v>3361</v>
      </c>
      <c r="C1476">
        <f t="shared" si="22"/>
        <v>11</v>
      </c>
    </row>
    <row r="1477" spans="1:3">
      <c r="A1477" s="143" t="s">
        <v>3362</v>
      </c>
      <c r="B1477" s="144" t="s">
        <v>3363</v>
      </c>
      <c r="C1477">
        <f t="shared" si="22"/>
        <v>11</v>
      </c>
    </row>
    <row r="1478" spans="1:3">
      <c r="A1478" s="143" t="s">
        <v>3364</v>
      </c>
      <c r="B1478" s="144" t="s">
        <v>3365</v>
      </c>
      <c r="C1478">
        <f t="shared" ref="C1478:C1541" si="23">LEN(A1478)</f>
        <v>11</v>
      </c>
    </row>
    <row r="1479" spans="1:3">
      <c r="A1479" s="143" t="s">
        <v>3366</v>
      </c>
      <c r="B1479" s="144" t="s">
        <v>3367</v>
      </c>
      <c r="C1479">
        <f t="shared" si="23"/>
        <v>11</v>
      </c>
    </row>
    <row r="1480" spans="1:3">
      <c r="A1480" s="143" t="s">
        <v>3368</v>
      </c>
      <c r="B1480" s="144" t="s">
        <v>3369</v>
      </c>
      <c r="C1480">
        <f t="shared" si="23"/>
        <v>11</v>
      </c>
    </row>
    <row r="1481" spans="1:3">
      <c r="A1481" s="143" t="s">
        <v>3370</v>
      </c>
      <c r="B1481" s="144" t="s">
        <v>3371</v>
      </c>
      <c r="C1481">
        <f t="shared" si="23"/>
        <v>11</v>
      </c>
    </row>
    <row r="1482" spans="1:3">
      <c r="A1482" s="143" t="s">
        <v>6198</v>
      </c>
      <c r="B1482" s="144" t="s">
        <v>6199</v>
      </c>
      <c r="C1482">
        <f t="shared" si="23"/>
        <v>11</v>
      </c>
    </row>
    <row r="1483" spans="1:3">
      <c r="A1483" s="143" t="s">
        <v>6200</v>
      </c>
      <c r="B1483" s="144" t="s">
        <v>6201</v>
      </c>
      <c r="C1483">
        <f t="shared" si="23"/>
        <v>11</v>
      </c>
    </row>
    <row r="1484" spans="1:3">
      <c r="A1484" s="143" t="s">
        <v>3372</v>
      </c>
      <c r="B1484" s="144" t="s">
        <v>3373</v>
      </c>
      <c r="C1484">
        <f t="shared" si="23"/>
        <v>11</v>
      </c>
    </row>
    <row r="1485" spans="1:3">
      <c r="A1485" s="143" t="s">
        <v>3374</v>
      </c>
      <c r="B1485" s="144" t="s">
        <v>3375</v>
      </c>
      <c r="C1485">
        <f t="shared" si="23"/>
        <v>11</v>
      </c>
    </row>
    <row r="1486" spans="1:3">
      <c r="A1486" s="143" t="s">
        <v>3376</v>
      </c>
      <c r="B1486" s="144" t="s">
        <v>3377</v>
      </c>
      <c r="C1486">
        <f t="shared" si="23"/>
        <v>11</v>
      </c>
    </row>
    <row r="1487" spans="1:3">
      <c r="A1487" s="143" t="s">
        <v>3378</v>
      </c>
      <c r="B1487" s="144" t="s">
        <v>3379</v>
      </c>
      <c r="C1487">
        <f t="shared" si="23"/>
        <v>11</v>
      </c>
    </row>
    <row r="1488" spans="1:3">
      <c r="A1488" s="143" t="s">
        <v>3380</v>
      </c>
      <c r="B1488" s="144" t="s">
        <v>3381</v>
      </c>
      <c r="C1488">
        <f t="shared" si="23"/>
        <v>11</v>
      </c>
    </row>
    <row r="1489" spans="1:3">
      <c r="A1489" s="143" t="s">
        <v>3382</v>
      </c>
      <c r="B1489" s="144" t="s">
        <v>3383</v>
      </c>
      <c r="C1489">
        <f t="shared" si="23"/>
        <v>11</v>
      </c>
    </row>
    <row r="1490" spans="1:3">
      <c r="A1490" s="143" t="s">
        <v>3384</v>
      </c>
      <c r="B1490" s="144" t="s">
        <v>3385</v>
      </c>
      <c r="C1490">
        <f t="shared" si="23"/>
        <v>11</v>
      </c>
    </row>
    <row r="1491" spans="1:3">
      <c r="A1491" s="143" t="s">
        <v>3386</v>
      </c>
      <c r="B1491" s="144" t="s">
        <v>3387</v>
      </c>
      <c r="C1491">
        <f t="shared" si="23"/>
        <v>11</v>
      </c>
    </row>
    <row r="1492" spans="1:3">
      <c r="A1492" s="143" t="s">
        <v>3388</v>
      </c>
      <c r="B1492" s="144" t="s">
        <v>3389</v>
      </c>
      <c r="C1492">
        <f t="shared" si="23"/>
        <v>11</v>
      </c>
    </row>
    <row r="1493" spans="1:3">
      <c r="A1493" s="143" t="s">
        <v>3390</v>
      </c>
      <c r="B1493" s="144" t="s">
        <v>3391</v>
      </c>
      <c r="C1493">
        <f t="shared" si="23"/>
        <v>11</v>
      </c>
    </row>
    <row r="1494" spans="1:3">
      <c r="A1494" s="143" t="s">
        <v>3392</v>
      </c>
      <c r="B1494" s="144" t="s">
        <v>3393</v>
      </c>
      <c r="C1494">
        <f t="shared" si="23"/>
        <v>11</v>
      </c>
    </row>
    <row r="1495" spans="1:3">
      <c r="A1495" s="143" t="s">
        <v>3394</v>
      </c>
      <c r="B1495" s="144" t="s">
        <v>3395</v>
      </c>
      <c r="C1495">
        <f t="shared" si="23"/>
        <v>11</v>
      </c>
    </row>
    <row r="1496" spans="1:3">
      <c r="A1496" s="143" t="s">
        <v>3396</v>
      </c>
      <c r="B1496" s="144" t="s">
        <v>3397</v>
      </c>
      <c r="C1496">
        <f t="shared" si="23"/>
        <v>11</v>
      </c>
    </row>
    <row r="1497" spans="1:3">
      <c r="A1497" s="143" t="s">
        <v>3398</v>
      </c>
      <c r="B1497" s="144" t="s">
        <v>3399</v>
      </c>
      <c r="C1497">
        <f t="shared" si="23"/>
        <v>11</v>
      </c>
    </row>
    <row r="1498" spans="1:3">
      <c r="A1498" s="143" t="s">
        <v>3400</v>
      </c>
      <c r="B1498" s="144" t="s">
        <v>3401</v>
      </c>
      <c r="C1498">
        <f t="shared" si="23"/>
        <v>11</v>
      </c>
    </row>
    <row r="1499" spans="1:3">
      <c r="A1499" s="143" t="s">
        <v>3402</v>
      </c>
      <c r="B1499" s="144" t="s">
        <v>3403</v>
      </c>
      <c r="C1499">
        <f t="shared" si="23"/>
        <v>11</v>
      </c>
    </row>
    <row r="1500" spans="1:3">
      <c r="A1500" s="143" t="s">
        <v>3404</v>
      </c>
      <c r="B1500" s="144" t="s">
        <v>3405</v>
      </c>
      <c r="C1500">
        <f t="shared" si="23"/>
        <v>11</v>
      </c>
    </row>
    <row r="1501" spans="1:3">
      <c r="A1501" s="143" t="s">
        <v>3406</v>
      </c>
      <c r="B1501" s="144" t="s">
        <v>3407</v>
      </c>
      <c r="C1501">
        <f t="shared" si="23"/>
        <v>11</v>
      </c>
    </row>
    <row r="1502" spans="1:3">
      <c r="A1502" s="143" t="s">
        <v>3408</v>
      </c>
      <c r="B1502" s="144" t="s">
        <v>3409</v>
      </c>
      <c r="C1502">
        <f t="shared" si="23"/>
        <v>11</v>
      </c>
    </row>
    <row r="1503" spans="1:3">
      <c r="A1503" s="143" t="s">
        <v>3410</v>
      </c>
      <c r="B1503" s="144" t="s">
        <v>3411</v>
      </c>
      <c r="C1503">
        <f t="shared" si="23"/>
        <v>11</v>
      </c>
    </row>
    <row r="1504" spans="1:3">
      <c r="A1504" s="143" t="s">
        <v>3412</v>
      </c>
      <c r="B1504" s="144" t="s">
        <v>3413</v>
      </c>
      <c r="C1504">
        <f t="shared" si="23"/>
        <v>11</v>
      </c>
    </row>
    <row r="1505" spans="1:3">
      <c r="A1505" s="143" t="s">
        <v>3414</v>
      </c>
      <c r="B1505" s="144" t="s">
        <v>3415</v>
      </c>
      <c r="C1505">
        <f t="shared" si="23"/>
        <v>11</v>
      </c>
    </row>
    <row r="1506" spans="1:3">
      <c r="A1506" s="143" t="s">
        <v>6202</v>
      </c>
      <c r="B1506" s="144" t="s">
        <v>3415</v>
      </c>
      <c r="C1506">
        <f t="shared" si="23"/>
        <v>11</v>
      </c>
    </row>
    <row r="1507" spans="1:3">
      <c r="A1507" s="143" t="s">
        <v>3416</v>
      </c>
      <c r="B1507" s="144" t="s">
        <v>3417</v>
      </c>
      <c r="C1507">
        <f t="shared" si="23"/>
        <v>11</v>
      </c>
    </row>
    <row r="1508" spans="1:3">
      <c r="A1508" s="143" t="s">
        <v>6203</v>
      </c>
      <c r="B1508" s="144" t="s">
        <v>6204</v>
      </c>
      <c r="C1508">
        <f t="shared" si="23"/>
        <v>11</v>
      </c>
    </row>
    <row r="1509" spans="1:3">
      <c r="A1509" s="143" t="s">
        <v>6205</v>
      </c>
      <c r="B1509" s="144" t="s">
        <v>6206</v>
      </c>
      <c r="C1509">
        <f t="shared" si="23"/>
        <v>11</v>
      </c>
    </row>
    <row r="1510" spans="1:3">
      <c r="A1510" s="143" t="s">
        <v>3418</v>
      </c>
      <c r="B1510" s="144" t="s">
        <v>3419</v>
      </c>
      <c r="C1510">
        <f t="shared" si="23"/>
        <v>11</v>
      </c>
    </row>
    <row r="1511" spans="1:3">
      <c r="A1511" s="143" t="s">
        <v>3420</v>
      </c>
      <c r="B1511" s="144" t="s">
        <v>3421</v>
      </c>
      <c r="C1511">
        <f t="shared" si="23"/>
        <v>11</v>
      </c>
    </row>
    <row r="1512" spans="1:3">
      <c r="A1512" s="143" t="s">
        <v>3422</v>
      </c>
      <c r="B1512" s="144" t="s">
        <v>3423</v>
      </c>
      <c r="C1512">
        <f t="shared" si="23"/>
        <v>11</v>
      </c>
    </row>
    <row r="1513" spans="1:3">
      <c r="A1513" s="143" t="s">
        <v>3424</v>
      </c>
      <c r="B1513" s="144" t="s">
        <v>3425</v>
      </c>
      <c r="C1513">
        <f t="shared" si="23"/>
        <v>11</v>
      </c>
    </row>
    <row r="1514" spans="1:3">
      <c r="A1514" s="143" t="s">
        <v>3426</v>
      </c>
      <c r="B1514" s="144" t="s">
        <v>3427</v>
      </c>
      <c r="C1514">
        <f t="shared" si="23"/>
        <v>11</v>
      </c>
    </row>
    <row r="1515" spans="1:3">
      <c r="A1515" s="143" t="s">
        <v>3428</v>
      </c>
      <c r="B1515" s="144" t="s">
        <v>3429</v>
      </c>
      <c r="C1515">
        <f t="shared" si="23"/>
        <v>11</v>
      </c>
    </row>
    <row r="1516" spans="1:3">
      <c r="A1516" s="143" t="s">
        <v>3430</v>
      </c>
      <c r="B1516" s="144" t="s">
        <v>3431</v>
      </c>
      <c r="C1516">
        <f t="shared" si="23"/>
        <v>11</v>
      </c>
    </row>
    <row r="1517" spans="1:3">
      <c r="A1517" s="143" t="s">
        <v>3432</v>
      </c>
      <c r="B1517" s="144" t="s">
        <v>3433</v>
      </c>
      <c r="C1517">
        <f t="shared" si="23"/>
        <v>11</v>
      </c>
    </row>
    <row r="1518" spans="1:3">
      <c r="A1518" s="143" t="s">
        <v>3434</v>
      </c>
      <c r="B1518" s="144" t="s">
        <v>3435</v>
      </c>
      <c r="C1518">
        <f t="shared" si="23"/>
        <v>11</v>
      </c>
    </row>
    <row r="1519" spans="1:3">
      <c r="A1519" s="143" t="s">
        <v>3436</v>
      </c>
      <c r="B1519" s="144" t="s">
        <v>3437</v>
      </c>
      <c r="C1519">
        <f t="shared" si="23"/>
        <v>11</v>
      </c>
    </row>
    <row r="1520" spans="1:3">
      <c r="A1520" s="143" t="s">
        <v>3438</v>
      </c>
      <c r="B1520" s="144" t="s">
        <v>3439</v>
      </c>
      <c r="C1520">
        <f t="shared" si="23"/>
        <v>11</v>
      </c>
    </row>
    <row r="1521" spans="1:3">
      <c r="A1521" s="143" t="s">
        <v>3440</v>
      </c>
      <c r="B1521" s="144" t="s">
        <v>3441</v>
      </c>
      <c r="C1521">
        <f t="shared" si="23"/>
        <v>11</v>
      </c>
    </row>
    <row r="1522" spans="1:3">
      <c r="A1522" s="143" t="s">
        <v>3442</v>
      </c>
      <c r="B1522" s="144" t="s">
        <v>3443</v>
      </c>
      <c r="C1522">
        <f t="shared" si="23"/>
        <v>11</v>
      </c>
    </row>
    <row r="1523" spans="1:3">
      <c r="A1523" s="143" t="s">
        <v>3444</v>
      </c>
      <c r="B1523" s="144" t="s">
        <v>3445</v>
      </c>
      <c r="C1523">
        <f t="shared" si="23"/>
        <v>11</v>
      </c>
    </row>
    <row r="1524" spans="1:3">
      <c r="A1524" s="143" t="s">
        <v>3446</v>
      </c>
      <c r="B1524" s="144" t="s">
        <v>3447</v>
      </c>
      <c r="C1524">
        <f t="shared" si="23"/>
        <v>11</v>
      </c>
    </row>
    <row r="1525" spans="1:3">
      <c r="A1525" s="143" t="s">
        <v>3448</v>
      </c>
      <c r="B1525" s="144" t="s">
        <v>3449</v>
      </c>
      <c r="C1525">
        <f t="shared" si="23"/>
        <v>11</v>
      </c>
    </row>
    <row r="1526" spans="1:3">
      <c r="A1526" s="143" t="s">
        <v>6207</v>
      </c>
      <c r="B1526" s="144" t="s">
        <v>6208</v>
      </c>
      <c r="C1526">
        <f t="shared" si="23"/>
        <v>11</v>
      </c>
    </row>
    <row r="1527" spans="1:3">
      <c r="A1527" s="143" t="s">
        <v>3450</v>
      </c>
      <c r="B1527" s="144" t="s">
        <v>3451</v>
      </c>
      <c r="C1527">
        <f t="shared" si="23"/>
        <v>11</v>
      </c>
    </row>
    <row r="1528" spans="1:3">
      <c r="A1528" s="143" t="s">
        <v>3452</v>
      </c>
      <c r="B1528" s="144" t="s">
        <v>3453</v>
      </c>
      <c r="C1528">
        <f t="shared" si="23"/>
        <v>11</v>
      </c>
    </row>
    <row r="1529" spans="1:3">
      <c r="A1529" s="143" t="s">
        <v>6209</v>
      </c>
      <c r="B1529" s="144" t="s">
        <v>6210</v>
      </c>
      <c r="C1529">
        <f t="shared" si="23"/>
        <v>11</v>
      </c>
    </row>
    <row r="1530" spans="1:3">
      <c r="A1530" s="143" t="s">
        <v>3454</v>
      </c>
      <c r="B1530" s="144" t="s">
        <v>3455</v>
      </c>
      <c r="C1530">
        <f t="shared" si="23"/>
        <v>11</v>
      </c>
    </row>
    <row r="1531" spans="1:3">
      <c r="A1531" s="143" t="s">
        <v>3456</v>
      </c>
      <c r="B1531" s="144" t="s">
        <v>3457</v>
      </c>
      <c r="C1531">
        <f t="shared" si="23"/>
        <v>11</v>
      </c>
    </row>
    <row r="1532" spans="1:3">
      <c r="A1532" s="143" t="s">
        <v>6211</v>
      </c>
      <c r="B1532" s="144" t="s">
        <v>6212</v>
      </c>
      <c r="C1532">
        <f t="shared" si="23"/>
        <v>11</v>
      </c>
    </row>
    <row r="1533" spans="1:3">
      <c r="A1533" s="143" t="s">
        <v>3458</v>
      </c>
      <c r="B1533" s="144" t="s">
        <v>3459</v>
      </c>
      <c r="C1533">
        <f t="shared" si="23"/>
        <v>11</v>
      </c>
    </row>
    <row r="1534" spans="1:3">
      <c r="A1534" s="143" t="s">
        <v>3460</v>
      </c>
      <c r="B1534" s="144" t="s">
        <v>3461</v>
      </c>
      <c r="C1534">
        <f t="shared" si="23"/>
        <v>11</v>
      </c>
    </row>
    <row r="1535" spans="1:3">
      <c r="A1535" s="143" t="s">
        <v>3462</v>
      </c>
      <c r="B1535" s="144" t="s">
        <v>3463</v>
      </c>
      <c r="C1535">
        <f t="shared" si="23"/>
        <v>11</v>
      </c>
    </row>
    <row r="1536" spans="1:3">
      <c r="A1536" s="143" t="s">
        <v>3464</v>
      </c>
      <c r="B1536" s="144" t="s">
        <v>3465</v>
      </c>
      <c r="C1536">
        <f t="shared" si="23"/>
        <v>11</v>
      </c>
    </row>
    <row r="1537" spans="1:3">
      <c r="A1537" s="143" t="s">
        <v>3466</v>
      </c>
      <c r="B1537" s="144" t="s">
        <v>3467</v>
      </c>
      <c r="C1537">
        <f t="shared" si="23"/>
        <v>11</v>
      </c>
    </row>
    <row r="1538" spans="1:3">
      <c r="A1538" s="143" t="s">
        <v>3468</v>
      </c>
      <c r="B1538" s="144" t="s">
        <v>3469</v>
      </c>
      <c r="C1538">
        <f t="shared" si="23"/>
        <v>11</v>
      </c>
    </row>
    <row r="1539" spans="1:3">
      <c r="A1539" s="143" t="s">
        <v>3470</v>
      </c>
      <c r="B1539" s="144" t="s">
        <v>3471</v>
      </c>
      <c r="C1539">
        <f t="shared" si="23"/>
        <v>11</v>
      </c>
    </row>
    <row r="1540" spans="1:3">
      <c r="A1540" s="143" t="s">
        <v>3472</v>
      </c>
      <c r="B1540" s="144" t="s">
        <v>3473</v>
      </c>
      <c r="C1540">
        <f t="shared" si="23"/>
        <v>11</v>
      </c>
    </row>
    <row r="1541" spans="1:3">
      <c r="A1541" s="143" t="s">
        <v>3474</v>
      </c>
      <c r="B1541" s="144" t="s">
        <v>3475</v>
      </c>
      <c r="C1541">
        <f t="shared" si="23"/>
        <v>11</v>
      </c>
    </row>
    <row r="1542" spans="1:3">
      <c r="A1542" s="143" t="s">
        <v>3476</v>
      </c>
      <c r="B1542" s="144" t="s">
        <v>3477</v>
      </c>
      <c r="C1542">
        <f t="shared" ref="C1542:C1605" si="24">LEN(A1542)</f>
        <v>11</v>
      </c>
    </row>
    <row r="1543" spans="1:3">
      <c r="A1543" s="143" t="s">
        <v>3478</v>
      </c>
      <c r="B1543" s="144" t="s">
        <v>3479</v>
      </c>
      <c r="C1543">
        <f t="shared" si="24"/>
        <v>11</v>
      </c>
    </row>
    <row r="1544" spans="1:3">
      <c r="A1544" s="143" t="s">
        <v>3480</v>
      </c>
      <c r="B1544" s="144" t="s">
        <v>3481</v>
      </c>
      <c r="C1544">
        <f t="shared" si="24"/>
        <v>11</v>
      </c>
    </row>
    <row r="1545" spans="1:3">
      <c r="A1545" s="143" t="s">
        <v>3482</v>
      </c>
      <c r="B1545" s="144" t="s">
        <v>3483</v>
      </c>
      <c r="C1545">
        <f t="shared" si="24"/>
        <v>11</v>
      </c>
    </row>
    <row r="1546" spans="1:3">
      <c r="A1546" s="143" t="s">
        <v>3484</v>
      </c>
      <c r="B1546" s="144" t="s">
        <v>3485</v>
      </c>
      <c r="C1546">
        <f t="shared" si="24"/>
        <v>11</v>
      </c>
    </row>
    <row r="1547" spans="1:3">
      <c r="A1547" s="143" t="s">
        <v>3486</v>
      </c>
      <c r="B1547" s="144" t="s">
        <v>3487</v>
      </c>
      <c r="C1547">
        <f t="shared" si="24"/>
        <v>11</v>
      </c>
    </row>
    <row r="1548" spans="1:3">
      <c r="A1548" s="143" t="s">
        <v>3488</v>
      </c>
      <c r="B1548" s="144" t="s">
        <v>3489</v>
      </c>
      <c r="C1548">
        <f t="shared" si="24"/>
        <v>11</v>
      </c>
    </row>
    <row r="1549" spans="1:3">
      <c r="A1549" s="143" t="s">
        <v>3490</v>
      </c>
      <c r="B1549" s="144" t="s">
        <v>3491</v>
      </c>
      <c r="C1549">
        <f t="shared" si="24"/>
        <v>11</v>
      </c>
    </row>
    <row r="1550" spans="1:3">
      <c r="A1550" s="143" t="s">
        <v>3492</v>
      </c>
      <c r="B1550" s="144" t="s">
        <v>3493</v>
      </c>
      <c r="C1550">
        <f t="shared" si="24"/>
        <v>11</v>
      </c>
    </row>
    <row r="1551" spans="1:3">
      <c r="A1551" s="143" t="s">
        <v>3494</v>
      </c>
      <c r="B1551" s="144" t="s">
        <v>3495</v>
      </c>
      <c r="C1551">
        <f t="shared" si="24"/>
        <v>11</v>
      </c>
    </row>
    <row r="1552" spans="1:3">
      <c r="A1552" s="143" t="s">
        <v>3496</v>
      </c>
      <c r="B1552" s="144" t="s">
        <v>3497</v>
      </c>
      <c r="C1552">
        <f t="shared" si="24"/>
        <v>11</v>
      </c>
    </row>
    <row r="1553" spans="1:3">
      <c r="A1553" s="143" t="s">
        <v>3498</v>
      </c>
      <c r="B1553" s="144" t="s">
        <v>3499</v>
      </c>
      <c r="C1553">
        <f t="shared" si="24"/>
        <v>11</v>
      </c>
    </row>
    <row r="1554" spans="1:3">
      <c r="A1554" s="143" t="s">
        <v>3500</v>
      </c>
      <c r="B1554" s="144" t="s">
        <v>3501</v>
      </c>
      <c r="C1554">
        <f t="shared" si="24"/>
        <v>11</v>
      </c>
    </row>
    <row r="1555" spans="1:3">
      <c r="A1555" s="143" t="s">
        <v>3502</v>
      </c>
      <c r="B1555" s="144" t="s">
        <v>3503</v>
      </c>
      <c r="C1555">
        <f t="shared" si="24"/>
        <v>11</v>
      </c>
    </row>
    <row r="1556" spans="1:3">
      <c r="A1556" s="143" t="s">
        <v>3504</v>
      </c>
      <c r="B1556" s="144" t="s">
        <v>3505</v>
      </c>
      <c r="C1556">
        <f t="shared" si="24"/>
        <v>11</v>
      </c>
    </row>
    <row r="1557" spans="1:3">
      <c r="A1557" s="143" t="s">
        <v>3506</v>
      </c>
      <c r="B1557" s="144" t="s">
        <v>3507</v>
      </c>
      <c r="C1557">
        <f t="shared" si="24"/>
        <v>11</v>
      </c>
    </row>
    <row r="1558" spans="1:3">
      <c r="A1558" s="143" t="s">
        <v>3508</v>
      </c>
      <c r="B1558" s="144" t="s">
        <v>3509</v>
      </c>
      <c r="C1558">
        <f t="shared" si="24"/>
        <v>11</v>
      </c>
    </row>
    <row r="1559" spans="1:3">
      <c r="A1559" s="143" t="s">
        <v>3510</v>
      </c>
      <c r="B1559" s="144" t="s">
        <v>2020</v>
      </c>
      <c r="C1559">
        <f t="shared" si="24"/>
        <v>11</v>
      </c>
    </row>
    <row r="1560" spans="1:3">
      <c r="A1560" s="143" t="s">
        <v>3511</v>
      </c>
      <c r="B1560" s="144" t="s">
        <v>3512</v>
      </c>
      <c r="C1560">
        <f t="shared" si="24"/>
        <v>11</v>
      </c>
    </row>
    <row r="1561" spans="1:3">
      <c r="A1561" s="143" t="s">
        <v>6213</v>
      </c>
      <c r="B1561" s="144" t="s">
        <v>6214</v>
      </c>
      <c r="C1561">
        <f t="shared" si="24"/>
        <v>11</v>
      </c>
    </row>
    <row r="1562" spans="1:3">
      <c r="A1562" s="143" t="s">
        <v>6215</v>
      </c>
      <c r="B1562" s="144" t="s">
        <v>6216</v>
      </c>
      <c r="C1562">
        <f t="shared" si="24"/>
        <v>11</v>
      </c>
    </row>
    <row r="1563" spans="1:3">
      <c r="A1563" s="143" t="s">
        <v>6217</v>
      </c>
      <c r="B1563" s="144" t="s">
        <v>6216</v>
      </c>
      <c r="C1563">
        <f t="shared" si="24"/>
        <v>11</v>
      </c>
    </row>
    <row r="1564" spans="1:3">
      <c r="A1564" s="143" t="s">
        <v>6218</v>
      </c>
      <c r="B1564" s="144" t="s">
        <v>6219</v>
      </c>
      <c r="C1564">
        <f t="shared" si="24"/>
        <v>11</v>
      </c>
    </row>
    <row r="1565" spans="1:3">
      <c r="A1565" s="143" t="s">
        <v>6220</v>
      </c>
      <c r="B1565" s="144" t="s">
        <v>6221</v>
      </c>
      <c r="C1565">
        <f t="shared" si="24"/>
        <v>11</v>
      </c>
    </row>
    <row r="1566" spans="1:3">
      <c r="A1566" s="143" t="s">
        <v>6222</v>
      </c>
      <c r="B1566" s="144" t="s">
        <v>6223</v>
      </c>
      <c r="C1566">
        <f t="shared" si="24"/>
        <v>11</v>
      </c>
    </row>
    <row r="1567" spans="1:3">
      <c r="A1567" s="143" t="s">
        <v>6224</v>
      </c>
      <c r="B1567" s="144" t="s">
        <v>6225</v>
      </c>
      <c r="C1567">
        <f t="shared" si="24"/>
        <v>11</v>
      </c>
    </row>
    <row r="1568" spans="1:3">
      <c r="A1568" s="143" t="s">
        <v>6226</v>
      </c>
      <c r="B1568" s="144" t="s">
        <v>6227</v>
      </c>
      <c r="C1568">
        <f t="shared" si="24"/>
        <v>11</v>
      </c>
    </row>
    <row r="1569" spans="1:3">
      <c r="A1569" s="143" t="s">
        <v>6228</v>
      </c>
      <c r="B1569" s="144" t="s">
        <v>6229</v>
      </c>
      <c r="C1569">
        <f t="shared" si="24"/>
        <v>11</v>
      </c>
    </row>
    <row r="1570" spans="1:3">
      <c r="A1570" s="143" t="s">
        <v>6230</v>
      </c>
      <c r="B1570" s="144" t="s">
        <v>6231</v>
      </c>
      <c r="C1570">
        <f t="shared" si="24"/>
        <v>11</v>
      </c>
    </row>
    <row r="1571" spans="1:3">
      <c r="A1571" s="143" t="s">
        <v>6232</v>
      </c>
      <c r="B1571" s="144" t="s">
        <v>6233</v>
      </c>
      <c r="C1571">
        <f t="shared" si="24"/>
        <v>11</v>
      </c>
    </row>
    <row r="1572" spans="1:3">
      <c r="A1572" s="143" t="s">
        <v>6234</v>
      </c>
      <c r="B1572" s="144" t="s">
        <v>6235</v>
      </c>
      <c r="C1572">
        <f t="shared" si="24"/>
        <v>11</v>
      </c>
    </row>
    <row r="1573" spans="1:3">
      <c r="A1573" s="143" t="s">
        <v>6236</v>
      </c>
      <c r="B1573" s="144" t="s">
        <v>6237</v>
      </c>
      <c r="C1573">
        <f t="shared" si="24"/>
        <v>11</v>
      </c>
    </row>
    <row r="1574" spans="1:3">
      <c r="A1574" s="143" t="s">
        <v>6238</v>
      </c>
      <c r="B1574" s="144" t="s">
        <v>6239</v>
      </c>
      <c r="C1574">
        <f t="shared" si="24"/>
        <v>11</v>
      </c>
    </row>
    <row r="1575" spans="1:3">
      <c r="A1575" s="143" t="s">
        <v>6240</v>
      </c>
      <c r="B1575" s="144" t="s">
        <v>6241</v>
      </c>
      <c r="C1575">
        <f t="shared" si="24"/>
        <v>11</v>
      </c>
    </row>
    <row r="1576" spans="1:3">
      <c r="A1576" s="143" t="s">
        <v>6242</v>
      </c>
      <c r="B1576" s="144" t="s">
        <v>6243</v>
      </c>
      <c r="C1576">
        <f t="shared" si="24"/>
        <v>11</v>
      </c>
    </row>
    <row r="1577" spans="1:3">
      <c r="A1577" s="143" t="s">
        <v>6244</v>
      </c>
      <c r="B1577" s="144" t="s">
        <v>6245</v>
      </c>
      <c r="C1577">
        <f t="shared" si="24"/>
        <v>11</v>
      </c>
    </row>
    <row r="1578" spans="1:3">
      <c r="A1578" s="143" t="s">
        <v>6246</v>
      </c>
      <c r="B1578" s="144" t="s">
        <v>6247</v>
      </c>
      <c r="C1578">
        <f t="shared" si="24"/>
        <v>11</v>
      </c>
    </row>
    <row r="1579" spans="1:3">
      <c r="A1579" s="143" t="s">
        <v>6248</v>
      </c>
      <c r="B1579" s="144" t="s">
        <v>6249</v>
      </c>
      <c r="C1579">
        <f t="shared" si="24"/>
        <v>11</v>
      </c>
    </row>
    <row r="1580" spans="1:3">
      <c r="A1580" s="143" t="s">
        <v>6250</v>
      </c>
      <c r="B1580" s="144" t="s">
        <v>6251</v>
      </c>
      <c r="C1580">
        <f t="shared" si="24"/>
        <v>11</v>
      </c>
    </row>
    <row r="1581" spans="1:3">
      <c r="A1581" s="143" t="s">
        <v>6252</v>
      </c>
      <c r="B1581" s="144" t="s">
        <v>6253</v>
      </c>
      <c r="C1581">
        <f t="shared" si="24"/>
        <v>11</v>
      </c>
    </row>
    <row r="1582" spans="1:3">
      <c r="A1582" s="143" t="s">
        <v>6254</v>
      </c>
      <c r="B1582" s="144" t="s">
        <v>6255</v>
      </c>
      <c r="C1582">
        <f t="shared" si="24"/>
        <v>11</v>
      </c>
    </row>
    <row r="1583" spans="1:3">
      <c r="A1583" s="143" t="s">
        <v>6256</v>
      </c>
      <c r="B1583" s="144" t="s">
        <v>6257</v>
      </c>
      <c r="C1583">
        <f t="shared" si="24"/>
        <v>11</v>
      </c>
    </row>
    <row r="1584" spans="1:3">
      <c r="A1584" s="143" t="s">
        <v>6258</v>
      </c>
      <c r="B1584" s="144" t="s">
        <v>6259</v>
      </c>
      <c r="C1584">
        <f t="shared" si="24"/>
        <v>11</v>
      </c>
    </row>
    <row r="1585" spans="1:3">
      <c r="A1585" s="143" t="s">
        <v>6260</v>
      </c>
      <c r="B1585" s="144" t="s">
        <v>6261</v>
      </c>
      <c r="C1585">
        <f t="shared" si="24"/>
        <v>11</v>
      </c>
    </row>
    <row r="1586" spans="1:3">
      <c r="A1586" s="143" t="s">
        <v>6262</v>
      </c>
      <c r="B1586" s="144" t="s">
        <v>6263</v>
      </c>
      <c r="C1586">
        <f t="shared" si="24"/>
        <v>11</v>
      </c>
    </row>
    <row r="1587" spans="1:3">
      <c r="A1587" s="143" t="s">
        <v>6264</v>
      </c>
      <c r="B1587" s="144" t="s">
        <v>6265</v>
      </c>
      <c r="C1587">
        <f t="shared" si="24"/>
        <v>11</v>
      </c>
    </row>
    <row r="1588" spans="1:3">
      <c r="A1588" s="143" t="s">
        <v>6266</v>
      </c>
      <c r="B1588" s="144" t="s">
        <v>6267</v>
      </c>
      <c r="C1588">
        <f t="shared" si="24"/>
        <v>11</v>
      </c>
    </row>
    <row r="1589" spans="1:3">
      <c r="A1589" s="143" t="s">
        <v>6268</v>
      </c>
      <c r="B1589" s="144" t="s">
        <v>6269</v>
      </c>
      <c r="C1589">
        <f t="shared" si="24"/>
        <v>11</v>
      </c>
    </row>
    <row r="1590" spans="1:3">
      <c r="A1590" s="143" t="s">
        <v>6270</v>
      </c>
      <c r="B1590" s="144" t="s">
        <v>6271</v>
      </c>
      <c r="C1590">
        <f t="shared" si="24"/>
        <v>11</v>
      </c>
    </row>
    <row r="1591" spans="1:3">
      <c r="A1591" s="143" t="s">
        <v>6272</v>
      </c>
      <c r="B1591" s="144" t="s">
        <v>6273</v>
      </c>
      <c r="C1591">
        <f t="shared" si="24"/>
        <v>11</v>
      </c>
    </row>
    <row r="1592" spans="1:3">
      <c r="A1592" s="143" t="s">
        <v>6274</v>
      </c>
      <c r="B1592" s="144" t="s">
        <v>6275</v>
      </c>
      <c r="C1592">
        <f t="shared" si="24"/>
        <v>11</v>
      </c>
    </row>
    <row r="1593" spans="1:3">
      <c r="A1593" s="143" t="s">
        <v>6276</v>
      </c>
      <c r="B1593" s="144" t="s">
        <v>6277</v>
      </c>
      <c r="C1593">
        <f t="shared" si="24"/>
        <v>11</v>
      </c>
    </row>
    <row r="1594" spans="1:3">
      <c r="A1594" s="143" t="s">
        <v>6278</v>
      </c>
      <c r="B1594" s="144" t="s">
        <v>6279</v>
      </c>
      <c r="C1594">
        <f t="shared" si="24"/>
        <v>11</v>
      </c>
    </row>
    <row r="1595" spans="1:3">
      <c r="A1595" s="143" t="s">
        <v>6280</v>
      </c>
      <c r="B1595" s="144" t="s">
        <v>6281</v>
      </c>
      <c r="C1595">
        <f t="shared" si="24"/>
        <v>11</v>
      </c>
    </row>
    <row r="1596" spans="1:3">
      <c r="A1596" s="143" t="s">
        <v>6282</v>
      </c>
      <c r="B1596" s="144" t="s">
        <v>6283</v>
      </c>
      <c r="C1596">
        <f t="shared" si="24"/>
        <v>11</v>
      </c>
    </row>
    <row r="1597" spans="1:3">
      <c r="A1597" s="143" t="s">
        <v>6284</v>
      </c>
      <c r="B1597" s="144" t="s">
        <v>6285</v>
      </c>
      <c r="C1597">
        <f t="shared" si="24"/>
        <v>11</v>
      </c>
    </row>
    <row r="1598" spans="1:3">
      <c r="A1598" s="143" t="s">
        <v>6286</v>
      </c>
      <c r="B1598" s="144" t="s">
        <v>6287</v>
      </c>
      <c r="C1598">
        <f t="shared" si="24"/>
        <v>11</v>
      </c>
    </row>
    <row r="1599" spans="1:3">
      <c r="A1599" s="143" t="s">
        <v>6288</v>
      </c>
      <c r="B1599" s="144" t="s">
        <v>6289</v>
      </c>
      <c r="C1599">
        <f t="shared" si="24"/>
        <v>11</v>
      </c>
    </row>
    <row r="1600" spans="1:3">
      <c r="A1600" s="143" t="s">
        <v>6290</v>
      </c>
      <c r="B1600" s="144" t="s">
        <v>6291</v>
      </c>
      <c r="C1600">
        <f t="shared" si="24"/>
        <v>11</v>
      </c>
    </row>
    <row r="1601" spans="1:3">
      <c r="A1601" s="143" t="s">
        <v>6292</v>
      </c>
      <c r="B1601" s="144" t="s">
        <v>6293</v>
      </c>
      <c r="C1601">
        <f t="shared" si="24"/>
        <v>11</v>
      </c>
    </row>
    <row r="1602" spans="1:3">
      <c r="A1602" s="143" t="s">
        <v>6294</v>
      </c>
      <c r="B1602" s="144" t="s">
        <v>6295</v>
      </c>
      <c r="C1602">
        <f t="shared" si="24"/>
        <v>11</v>
      </c>
    </row>
    <row r="1603" spans="1:3">
      <c r="A1603" s="143" t="s">
        <v>6296</v>
      </c>
      <c r="B1603" s="144" t="s">
        <v>6287</v>
      </c>
      <c r="C1603">
        <f t="shared" si="24"/>
        <v>11</v>
      </c>
    </row>
    <row r="1604" spans="1:3">
      <c r="A1604" s="143" t="s">
        <v>6297</v>
      </c>
      <c r="B1604" s="144" t="s">
        <v>6298</v>
      </c>
      <c r="C1604">
        <f t="shared" si="24"/>
        <v>11</v>
      </c>
    </row>
    <row r="1605" spans="1:3">
      <c r="A1605" s="143" t="s">
        <v>6299</v>
      </c>
      <c r="B1605" s="144" t="s">
        <v>6300</v>
      </c>
      <c r="C1605">
        <f t="shared" si="24"/>
        <v>11</v>
      </c>
    </row>
    <row r="1606" spans="1:3">
      <c r="A1606" s="143" t="s">
        <v>6301</v>
      </c>
      <c r="B1606" s="144" t="s">
        <v>6302</v>
      </c>
      <c r="C1606">
        <f t="shared" ref="C1606:C1669" si="25">LEN(A1606)</f>
        <v>11</v>
      </c>
    </row>
    <row r="1607" spans="1:3">
      <c r="A1607" s="143" t="s">
        <v>6303</v>
      </c>
      <c r="B1607" s="144" t="s">
        <v>6304</v>
      </c>
      <c r="C1607">
        <f t="shared" si="25"/>
        <v>11</v>
      </c>
    </row>
    <row r="1608" spans="1:3">
      <c r="A1608" s="143" t="s">
        <v>6305</v>
      </c>
      <c r="B1608" s="144" t="s">
        <v>6306</v>
      </c>
      <c r="C1608">
        <f t="shared" si="25"/>
        <v>11</v>
      </c>
    </row>
    <row r="1609" spans="1:3">
      <c r="A1609" s="143" t="s">
        <v>6307</v>
      </c>
      <c r="B1609" s="144" t="s">
        <v>6308</v>
      </c>
      <c r="C1609">
        <f t="shared" si="25"/>
        <v>11</v>
      </c>
    </row>
    <row r="1610" spans="1:3">
      <c r="A1610" s="143" t="s">
        <v>6309</v>
      </c>
      <c r="B1610" s="144" t="s">
        <v>6310</v>
      </c>
      <c r="C1610">
        <f t="shared" si="25"/>
        <v>11</v>
      </c>
    </row>
    <row r="1611" spans="1:3">
      <c r="A1611" s="143" t="s">
        <v>6311</v>
      </c>
      <c r="B1611" s="144" t="s">
        <v>6312</v>
      </c>
      <c r="C1611">
        <f t="shared" si="25"/>
        <v>11</v>
      </c>
    </row>
    <row r="1612" spans="1:3">
      <c r="A1612" s="143" t="s">
        <v>6313</v>
      </c>
      <c r="B1612" s="144" t="s">
        <v>6314</v>
      </c>
      <c r="C1612">
        <f t="shared" si="25"/>
        <v>11</v>
      </c>
    </row>
    <row r="1613" spans="1:3">
      <c r="A1613" s="143" t="s">
        <v>6315</v>
      </c>
      <c r="B1613" s="144" t="s">
        <v>6316</v>
      </c>
      <c r="C1613">
        <f t="shared" si="25"/>
        <v>11</v>
      </c>
    </row>
    <row r="1614" spans="1:3">
      <c r="A1614" s="143" t="s">
        <v>6317</v>
      </c>
      <c r="B1614" s="144" t="s">
        <v>6318</v>
      </c>
      <c r="C1614">
        <f t="shared" si="25"/>
        <v>11</v>
      </c>
    </row>
    <row r="1615" spans="1:3">
      <c r="A1615" s="143" t="s">
        <v>6319</v>
      </c>
      <c r="B1615" s="144" t="s">
        <v>6320</v>
      </c>
      <c r="C1615">
        <f t="shared" si="25"/>
        <v>11</v>
      </c>
    </row>
    <row r="1616" spans="1:3">
      <c r="A1616" s="143" t="s">
        <v>6321</v>
      </c>
      <c r="B1616" s="144" t="s">
        <v>6322</v>
      </c>
      <c r="C1616">
        <f t="shared" si="25"/>
        <v>11</v>
      </c>
    </row>
    <row r="1617" spans="1:3">
      <c r="A1617" s="143" t="s">
        <v>6323</v>
      </c>
      <c r="B1617" s="144" t="s">
        <v>6324</v>
      </c>
      <c r="C1617">
        <f t="shared" si="25"/>
        <v>11</v>
      </c>
    </row>
    <row r="1618" spans="1:3">
      <c r="A1618" s="143" t="s">
        <v>6325</v>
      </c>
      <c r="B1618" s="144" t="s">
        <v>6326</v>
      </c>
      <c r="C1618">
        <f t="shared" si="25"/>
        <v>11</v>
      </c>
    </row>
    <row r="1619" spans="1:3">
      <c r="A1619" s="143" t="s">
        <v>6327</v>
      </c>
      <c r="B1619" s="144" t="s">
        <v>6328</v>
      </c>
      <c r="C1619">
        <f t="shared" si="25"/>
        <v>11</v>
      </c>
    </row>
    <row r="1620" spans="1:3">
      <c r="A1620" s="143" t="s">
        <v>6329</v>
      </c>
      <c r="B1620" s="144" t="s">
        <v>6330</v>
      </c>
      <c r="C1620">
        <f t="shared" si="25"/>
        <v>11</v>
      </c>
    </row>
    <row r="1621" spans="1:3">
      <c r="A1621" s="143" t="s">
        <v>6331</v>
      </c>
      <c r="B1621" s="144" t="s">
        <v>6332</v>
      </c>
      <c r="C1621">
        <f t="shared" si="25"/>
        <v>11</v>
      </c>
    </row>
    <row r="1622" spans="1:3">
      <c r="A1622" s="143" t="s">
        <v>6333</v>
      </c>
      <c r="B1622" s="144" t="s">
        <v>6334</v>
      </c>
      <c r="C1622">
        <f t="shared" si="25"/>
        <v>11</v>
      </c>
    </row>
    <row r="1623" spans="1:3">
      <c r="A1623" s="143" t="s">
        <v>6335</v>
      </c>
      <c r="B1623" s="144" t="s">
        <v>6336</v>
      </c>
      <c r="C1623">
        <f t="shared" si="25"/>
        <v>11</v>
      </c>
    </row>
    <row r="1624" spans="1:3">
      <c r="A1624" s="143" t="s">
        <v>6337</v>
      </c>
      <c r="B1624" s="144" t="s">
        <v>6338</v>
      </c>
      <c r="C1624">
        <f t="shared" si="25"/>
        <v>11</v>
      </c>
    </row>
    <row r="1625" spans="1:3">
      <c r="A1625" s="143" t="s">
        <v>6339</v>
      </c>
      <c r="B1625" s="144" t="s">
        <v>6340</v>
      </c>
      <c r="C1625">
        <f t="shared" si="25"/>
        <v>11</v>
      </c>
    </row>
    <row r="1626" spans="1:3">
      <c r="A1626" s="143" t="s">
        <v>6341</v>
      </c>
      <c r="B1626" s="144" t="s">
        <v>6342</v>
      </c>
      <c r="C1626">
        <f t="shared" si="25"/>
        <v>11</v>
      </c>
    </row>
    <row r="1627" spans="1:3">
      <c r="A1627" s="143" t="s">
        <v>6343</v>
      </c>
      <c r="B1627" s="144" t="s">
        <v>6344</v>
      </c>
      <c r="C1627">
        <f t="shared" si="25"/>
        <v>11</v>
      </c>
    </row>
    <row r="1628" spans="1:3">
      <c r="A1628" s="143" t="s">
        <v>6345</v>
      </c>
      <c r="B1628" s="144" t="s">
        <v>6346</v>
      </c>
      <c r="C1628">
        <f t="shared" si="25"/>
        <v>11</v>
      </c>
    </row>
    <row r="1629" spans="1:3">
      <c r="A1629" s="143" t="s">
        <v>6347</v>
      </c>
      <c r="B1629" s="144" t="s">
        <v>6348</v>
      </c>
      <c r="C1629">
        <f t="shared" si="25"/>
        <v>11</v>
      </c>
    </row>
    <row r="1630" spans="1:3">
      <c r="A1630" s="143" t="s">
        <v>6349</v>
      </c>
      <c r="B1630" s="144" t="s">
        <v>6350</v>
      </c>
      <c r="C1630">
        <f t="shared" si="25"/>
        <v>11</v>
      </c>
    </row>
    <row r="1631" spans="1:3">
      <c r="A1631" s="143" t="s">
        <v>6351</v>
      </c>
      <c r="B1631" s="144" t="s">
        <v>6352</v>
      </c>
      <c r="C1631">
        <f t="shared" si="25"/>
        <v>11</v>
      </c>
    </row>
    <row r="1632" spans="1:3">
      <c r="A1632" s="143" t="s">
        <v>6353</v>
      </c>
      <c r="B1632" s="144" t="s">
        <v>6354</v>
      </c>
      <c r="C1632">
        <f t="shared" si="25"/>
        <v>11</v>
      </c>
    </row>
    <row r="1633" spans="1:3">
      <c r="A1633" s="143" t="s">
        <v>6355</v>
      </c>
      <c r="B1633" s="144" t="s">
        <v>6356</v>
      </c>
      <c r="C1633">
        <f t="shared" si="25"/>
        <v>11</v>
      </c>
    </row>
    <row r="1634" spans="1:3">
      <c r="A1634" s="143" t="s">
        <v>6357</v>
      </c>
      <c r="B1634" s="144" t="s">
        <v>6358</v>
      </c>
      <c r="C1634">
        <f t="shared" si="25"/>
        <v>11</v>
      </c>
    </row>
    <row r="1635" spans="1:3">
      <c r="A1635" s="143" t="s">
        <v>6359</v>
      </c>
      <c r="B1635" s="144" t="s">
        <v>6360</v>
      </c>
      <c r="C1635">
        <f t="shared" si="25"/>
        <v>11</v>
      </c>
    </row>
    <row r="1636" spans="1:3">
      <c r="A1636" s="143" t="s">
        <v>6361</v>
      </c>
      <c r="B1636" s="144" t="s">
        <v>6362</v>
      </c>
      <c r="C1636">
        <f t="shared" si="25"/>
        <v>11</v>
      </c>
    </row>
    <row r="1637" spans="1:3">
      <c r="A1637" s="143" t="s">
        <v>6363</v>
      </c>
      <c r="B1637" s="144" t="s">
        <v>6364</v>
      </c>
      <c r="C1637">
        <f t="shared" si="25"/>
        <v>11</v>
      </c>
    </row>
    <row r="1638" spans="1:3">
      <c r="A1638" s="143" t="s">
        <v>6365</v>
      </c>
      <c r="B1638" s="144" t="s">
        <v>6366</v>
      </c>
      <c r="C1638">
        <f t="shared" si="25"/>
        <v>11</v>
      </c>
    </row>
    <row r="1639" spans="1:3">
      <c r="A1639" s="143" t="s">
        <v>6367</v>
      </c>
      <c r="B1639" s="144" t="s">
        <v>3311</v>
      </c>
      <c r="C1639">
        <f t="shared" si="25"/>
        <v>11</v>
      </c>
    </row>
    <row r="1640" spans="1:3">
      <c r="A1640" s="143" t="s">
        <v>6368</v>
      </c>
      <c r="B1640" s="144" t="s">
        <v>6369</v>
      </c>
      <c r="C1640">
        <f t="shared" si="25"/>
        <v>11</v>
      </c>
    </row>
    <row r="1641" spans="1:3">
      <c r="A1641" s="143" t="s">
        <v>6370</v>
      </c>
      <c r="B1641" s="144" t="s">
        <v>6371</v>
      </c>
      <c r="C1641">
        <f t="shared" si="25"/>
        <v>11</v>
      </c>
    </row>
    <row r="1642" spans="1:3">
      <c r="A1642" s="143" t="s">
        <v>6372</v>
      </c>
      <c r="B1642" s="144" t="s">
        <v>6373</v>
      </c>
      <c r="C1642">
        <f t="shared" si="25"/>
        <v>11</v>
      </c>
    </row>
    <row r="1643" spans="1:3">
      <c r="A1643" s="143" t="s">
        <v>6374</v>
      </c>
      <c r="B1643" s="144" t="s">
        <v>6375</v>
      </c>
      <c r="C1643">
        <f t="shared" si="25"/>
        <v>11</v>
      </c>
    </row>
    <row r="1644" spans="1:3">
      <c r="A1644" s="143" t="s">
        <v>6376</v>
      </c>
      <c r="B1644" s="144" t="s">
        <v>6377</v>
      </c>
      <c r="C1644">
        <f t="shared" si="25"/>
        <v>11</v>
      </c>
    </row>
    <row r="1645" spans="1:3">
      <c r="A1645" s="143" t="s">
        <v>6378</v>
      </c>
      <c r="B1645" s="144" t="s">
        <v>6379</v>
      </c>
      <c r="C1645">
        <f t="shared" si="25"/>
        <v>11</v>
      </c>
    </row>
    <row r="1646" spans="1:3">
      <c r="A1646" s="143" t="s">
        <v>6380</v>
      </c>
      <c r="B1646" s="144" t="s">
        <v>6195</v>
      </c>
      <c r="C1646">
        <f t="shared" si="25"/>
        <v>11</v>
      </c>
    </row>
    <row r="1647" spans="1:3">
      <c r="A1647" s="143" t="s">
        <v>6381</v>
      </c>
      <c r="B1647" s="144" t="s">
        <v>6382</v>
      </c>
      <c r="C1647">
        <f t="shared" si="25"/>
        <v>11</v>
      </c>
    </row>
    <row r="1648" spans="1:3">
      <c r="A1648" s="143" t="s">
        <v>6383</v>
      </c>
      <c r="B1648" s="144" t="s">
        <v>6384</v>
      </c>
      <c r="C1648">
        <f t="shared" si="25"/>
        <v>11</v>
      </c>
    </row>
    <row r="1649" spans="1:3">
      <c r="A1649" s="143" t="s">
        <v>6385</v>
      </c>
      <c r="B1649" s="144" t="s">
        <v>6386</v>
      </c>
      <c r="C1649">
        <f t="shared" si="25"/>
        <v>11</v>
      </c>
    </row>
    <row r="1650" spans="1:3">
      <c r="A1650" s="143" t="s">
        <v>6387</v>
      </c>
      <c r="B1650" s="144" t="s">
        <v>6388</v>
      </c>
      <c r="C1650">
        <f t="shared" si="25"/>
        <v>11</v>
      </c>
    </row>
    <row r="1651" spans="1:3">
      <c r="A1651" s="143" t="s">
        <v>6389</v>
      </c>
      <c r="B1651" s="144" t="s">
        <v>6390</v>
      </c>
      <c r="C1651">
        <f t="shared" si="25"/>
        <v>11</v>
      </c>
    </row>
    <row r="1652" spans="1:3">
      <c r="A1652" s="143" t="s">
        <v>6391</v>
      </c>
      <c r="B1652" s="144" t="s">
        <v>6392</v>
      </c>
      <c r="C1652">
        <f t="shared" si="25"/>
        <v>11</v>
      </c>
    </row>
    <row r="1653" spans="1:3">
      <c r="A1653" s="143" t="s">
        <v>6393</v>
      </c>
      <c r="B1653" s="144" t="s">
        <v>6394</v>
      </c>
      <c r="C1653">
        <f t="shared" si="25"/>
        <v>11</v>
      </c>
    </row>
    <row r="1654" spans="1:3">
      <c r="A1654" s="143" t="s">
        <v>6395</v>
      </c>
      <c r="B1654" s="144" t="s">
        <v>6396</v>
      </c>
      <c r="C1654">
        <f t="shared" si="25"/>
        <v>11</v>
      </c>
    </row>
    <row r="1655" spans="1:3">
      <c r="A1655" s="143" t="s">
        <v>6397</v>
      </c>
      <c r="B1655" s="144" t="s">
        <v>6398</v>
      </c>
      <c r="C1655">
        <f t="shared" si="25"/>
        <v>11</v>
      </c>
    </row>
    <row r="1656" spans="1:3">
      <c r="A1656" s="143" t="s">
        <v>6399</v>
      </c>
      <c r="B1656" s="144" t="s">
        <v>6400</v>
      </c>
      <c r="C1656">
        <f t="shared" si="25"/>
        <v>11</v>
      </c>
    </row>
    <row r="1657" spans="1:3">
      <c r="A1657" s="143" t="s">
        <v>6401</v>
      </c>
      <c r="B1657" s="144" t="s">
        <v>6402</v>
      </c>
      <c r="C1657">
        <f t="shared" si="25"/>
        <v>11</v>
      </c>
    </row>
    <row r="1658" spans="1:3">
      <c r="A1658" s="143" t="s">
        <v>6403</v>
      </c>
      <c r="B1658" s="144" t="s">
        <v>6404</v>
      </c>
      <c r="C1658">
        <f t="shared" si="25"/>
        <v>11</v>
      </c>
    </row>
    <row r="1659" spans="1:3">
      <c r="A1659" s="143" t="s">
        <v>6405</v>
      </c>
      <c r="B1659" s="144" t="s">
        <v>6406</v>
      </c>
      <c r="C1659">
        <f t="shared" si="25"/>
        <v>11</v>
      </c>
    </row>
    <row r="1660" spans="1:3">
      <c r="A1660" s="143" t="s">
        <v>6407</v>
      </c>
      <c r="B1660" s="144" t="s">
        <v>6408</v>
      </c>
      <c r="C1660">
        <f t="shared" si="25"/>
        <v>11</v>
      </c>
    </row>
    <row r="1661" spans="1:3">
      <c r="A1661" s="143" t="s">
        <v>6409</v>
      </c>
      <c r="B1661" s="144" t="s">
        <v>6410</v>
      </c>
      <c r="C1661">
        <f t="shared" si="25"/>
        <v>11</v>
      </c>
    </row>
    <row r="1662" spans="1:3">
      <c r="A1662" s="143" t="s">
        <v>6411</v>
      </c>
      <c r="B1662" s="144" t="s">
        <v>6412</v>
      </c>
      <c r="C1662">
        <f t="shared" si="25"/>
        <v>11</v>
      </c>
    </row>
    <row r="1663" spans="1:3">
      <c r="A1663" s="143" t="s">
        <v>6413</v>
      </c>
      <c r="B1663" s="144" t="s">
        <v>6414</v>
      </c>
      <c r="C1663">
        <f t="shared" si="25"/>
        <v>11</v>
      </c>
    </row>
    <row r="1664" spans="1:3">
      <c r="A1664" s="143" t="s">
        <v>6415</v>
      </c>
      <c r="B1664" s="144" t="s">
        <v>6416</v>
      </c>
      <c r="C1664">
        <f t="shared" si="25"/>
        <v>11</v>
      </c>
    </row>
    <row r="1665" spans="1:3">
      <c r="A1665" s="143" t="s">
        <v>6417</v>
      </c>
      <c r="B1665" s="144" t="s">
        <v>6418</v>
      </c>
      <c r="C1665">
        <f t="shared" si="25"/>
        <v>11</v>
      </c>
    </row>
    <row r="1666" spans="1:3">
      <c r="A1666" s="143" t="s">
        <v>6419</v>
      </c>
      <c r="B1666" s="144" t="s">
        <v>6420</v>
      </c>
      <c r="C1666">
        <f t="shared" si="25"/>
        <v>11</v>
      </c>
    </row>
    <row r="1667" spans="1:3">
      <c r="A1667" s="143" t="s">
        <v>6421</v>
      </c>
      <c r="B1667" s="144" t="s">
        <v>6420</v>
      </c>
      <c r="C1667">
        <f t="shared" si="25"/>
        <v>11</v>
      </c>
    </row>
    <row r="1668" spans="1:3">
      <c r="A1668" s="143" t="s">
        <v>6422</v>
      </c>
      <c r="B1668" s="144" t="s">
        <v>6423</v>
      </c>
      <c r="C1668">
        <f t="shared" si="25"/>
        <v>11</v>
      </c>
    </row>
    <row r="1669" spans="1:3">
      <c r="A1669" s="143" t="s">
        <v>6424</v>
      </c>
      <c r="B1669" s="144" t="s">
        <v>6425</v>
      </c>
      <c r="C1669">
        <f t="shared" si="25"/>
        <v>11</v>
      </c>
    </row>
    <row r="1670" spans="1:3">
      <c r="A1670" s="143" t="s">
        <v>6426</v>
      </c>
      <c r="B1670" s="144" t="s">
        <v>6427</v>
      </c>
      <c r="C1670">
        <f t="shared" ref="C1670:C1733" si="26">LEN(A1670)</f>
        <v>11</v>
      </c>
    </row>
    <row r="1671" spans="1:3">
      <c r="A1671" s="143" t="s">
        <v>6428</v>
      </c>
      <c r="B1671" s="144" t="s">
        <v>6429</v>
      </c>
      <c r="C1671">
        <f t="shared" si="26"/>
        <v>11</v>
      </c>
    </row>
    <row r="1672" spans="1:3">
      <c r="A1672" s="143" t="s">
        <v>6430</v>
      </c>
      <c r="B1672" s="144" t="s">
        <v>6431</v>
      </c>
      <c r="C1672">
        <f t="shared" si="26"/>
        <v>11</v>
      </c>
    </row>
    <row r="1673" spans="1:3">
      <c r="A1673" s="143" t="s">
        <v>6432</v>
      </c>
      <c r="B1673" s="144" t="s">
        <v>6433</v>
      </c>
      <c r="C1673">
        <f t="shared" si="26"/>
        <v>11</v>
      </c>
    </row>
    <row r="1674" spans="1:3">
      <c r="A1674" s="143" t="s">
        <v>6434</v>
      </c>
      <c r="B1674" s="144" t="s">
        <v>6435</v>
      </c>
      <c r="C1674">
        <f t="shared" si="26"/>
        <v>11</v>
      </c>
    </row>
    <row r="1675" spans="1:3">
      <c r="A1675" s="143" t="s">
        <v>6436</v>
      </c>
      <c r="B1675" s="144" t="s">
        <v>6437</v>
      </c>
      <c r="C1675">
        <f t="shared" si="26"/>
        <v>11</v>
      </c>
    </row>
    <row r="1676" spans="1:3">
      <c r="A1676" s="143" t="s">
        <v>6438</v>
      </c>
      <c r="B1676" s="144" t="s">
        <v>6439</v>
      </c>
      <c r="C1676">
        <f t="shared" si="26"/>
        <v>11</v>
      </c>
    </row>
    <row r="1677" spans="1:3">
      <c r="A1677" s="143" t="s">
        <v>6440</v>
      </c>
      <c r="B1677" s="144" t="s">
        <v>6441</v>
      </c>
      <c r="C1677">
        <f t="shared" si="26"/>
        <v>11</v>
      </c>
    </row>
    <row r="1678" spans="1:3">
      <c r="A1678" s="143" t="s">
        <v>6442</v>
      </c>
      <c r="B1678" s="144" t="s">
        <v>6443</v>
      </c>
      <c r="C1678">
        <f t="shared" si="26"/>
        <v>11</v>
      </c>
    </row>
    <row r="1679" spans="1:3">
      <c r="A1679" s="143" t="s">
        <v>6444</v>
      </c>
      <c r="B1679" s="144" t="s">
        <v>6445</v>
      </c>
      <c r="C1679">
        <f t="shared" si="26"/>
        <v>11</v>
      </c>
    </row>
    <row r="1680" spans="1:3">
      <c r="A1680" s="143" t="s">
        <v>6446</v>
      </c>
      <c r="B1680" s="144" t="s">
        <v>6447</v>
      </c>
      <c r="C1680">
        <f t="shared" si="26"/>
        <v>11</v>
      </c>
    </row>
    <row r="1681" spans="1:3">
      <c r="A1681" s="143" t="s">
        <v>6448</v>
      </c>
      <c r="B1681" s="144" t="s">
        <v>6449</v>
      </c>
      <c r="C1681">
        <f t="shared" si="26"/>
        <v>11</v>
      </c>
    </row>
    <row r="1682" spans="1:3">
      <c r="A1682" s="143" t="s">
        <v>6450</v>
      </c>
      <c r="B1682" s="144" t="s">
        <v>6451</v>
      </c>
      <c r="C1682">
        <f t="shared" si="26"/>
        <v>11</v>
      </c>
    </row>
    <row r="1683" spans="1:3">
      <c r="A1683" s="143" t="s">
        <v>6452</v>
      </c>
      <c r="B1683" s="144" t="s">
        <v>6212</v>
      </c>
      <c r="C1683">
        <f t="shared" si="26"/>
        <v>11</v>
      </c>
    </row>
    <row r="1684" spans="1:3">
      <c r="A1684" s="143" t="s">
        <v>6453</v>
      </c>
      <c r="B1684" s="144" t="s">
        <v>6454</v>
      </c>
      <c r="C1684">
        <f t="shared" si="26"/>
        <v>11</v>
      </c>
    </row>
    <row r="1685" spans="1:3">
      <c r="A1685" s="143" t="s">
        <v>6455</v>
      </c>
      <c r="B1685" s="144" t="s">
        <v>6456</v>
      </c>
      <c r="C1685">
        <f t="shared" si="26"/>
        <v>11</v>
      </c>
    </row>
    <row r="1686" spans="1:3">
      <c r="A1686" s="143" t="s">
        <v>6457</v>
      </c>
      <c r="B1686" s="144" t="s">
        <v>6458</v>
      </c>
      <c r="C1686">
        <f t="shared" si="26"/>
        <v>11</v>
      </c>
    </row>
    <row r="1687" spans="1:3">
      <c r="A1687" s="143" t="s">
        <v>6459</v>
      </c>
      <c r="B1687" s="144" t="s">
        <v>6460</v>
      </c>
      <c r="C1687">
        <f t="shared" si="26"/>
        <v>11</v>
      </c>
    </row>
    <row r="1688" spans="1:3">
      <c r="A1688" s="143" t="s">
        <v>6461</v>
      </c>
      <c r="B1688" s="144" t="s">
        <v>6462</v>
      </c>
      <c r="C1688">
        <f t="shared" si="26"/>
        <v>11</v>
      </c>
    </row>
    <row r="1689" spans="1:3">
      <c r="A1689" s="143" t="s">
        <v>6463</v>
      </c>
      <c r="B1689" s="144" t="s">
        <v>6464</v>
      </c>
      <c r="C1689">
        <f t="shared" si="26"/>
        <v>11</v>
      </c>
    </row>
    <row r="1690" spans="1:3">
      <c r="A1690" s="143" t="s">
        <v>6465</v>
      </c>
      <c r="B1690" s="144" t="s">
        <v>6466</v>
      </c>
      <c r="C1690">
        <f t="shared" si="26"/>
        <v>11</v>
      </c>
    </row>
    <row r="1691" spans="1:3">
      <c r="A1691" s="143" t="s">
        <v>6467</v>
      </c>
      <c r="B1691" s="144" t="s">
        <v>6468</v>
      </c>
      <c r="C1691">
        <f t="shared" si="26"/>
        <v>11</v>
      </c>
    </row>
    <row r="1692" spans="1:3">
      <c r="A1692" s="143" t="s">
        <v>6469</v>
      </c>
      <c r="B1692" s="144" t="s">
        <v>6470</v>
      </c>
      <c r="C1692">
        <f t="shared" si="26"/>
        <v>11</v>
      </c>
    </row>
    <row r="1693" spans="1:3">
      <c r="A1693" s="143" t="s">
        <v>6471</v>
      </c>
      <c r="B1693" s="144" t="s">
        <v>6177</v>
      </c>
      <c r="C1693">
        <f t="shared" si="26"/>
        <v>11</v>
      </c>
    </row>
    <row r="1694" spans="1:3">
      <c r="A1694" s="143" t="s">
        <v>6472</v>
      </c>
      <c r="B1694" s="144" t="s">
        <v>6464</v>
      </c>
      <c r="C1694">
        <f t="shared" si="26"/>
        <v>11</v>
      </c>
    </row>
    <row r="1695" spans="1:3">
      <c r="A1695" s="143" t="s">
        <v>6473</v>
      </c>
      <c r="B1695" s="144" t="s">
        <v>6466</v>
      </c>
      <c r="C1695">
        <f t="shared" si="26"/>
        <v>11</v>
      </c>
    </row>
    <row r="1696" spans="1:3">
      <c r="A1696" s="143" t="s">
        <v>6474</v>
      </c>
      <c r="B1696" s="144" t="s">
        <v>6468</v>
      </c>
      <c r="C1696">
        <f t="shared" si="26"/>
        <v>11</v>
      </c>
    </row>
    <row r="1697" spans="1:3">
      <c r="A1697" s="143" t="s">
        <v>6475</v>
      </c>
      <c r="B1697" s="144" t="s">
        <v>6470</v>
      </c>
      <c r="C1697">
        <f t="shared" si="26"/>
        <v>11</v>
      </c>
    </row>
    <row r="1698" spans="1:3">
      <c r="A1698" s="141" t="s">
        <v>142</v>
      </c>
      <c r="B1698" s="142" t="s">
        <v>1212</v>
      </c>
      <c r="C1698">
        <f t="shared" si="26"/>
        <v>7</v>
      </c>
    </row>
    <row r="1699" spans="1:3">
      <c r="A1699" s="143" t="s">
        <v>728</v>
      </c>
      <c r="B1699" s="144" t="s">
        <v>729</v>
      </c>
      <c r="C1699">
        <f t="shared" si="26"/>
        <v>11</v>
      </c>
    </row>
    <row r="1700" spans="1:3">
      <c r="A1700" s="143" t="s">
        <v>6476</v>
      </c>
      <c r="B1700" s="144" t="s">
        <v>6477</v>
      </c>
      <c r="C1700">
        <f t="shared" si="26"/>
        <v>11</v>
      </c>
    </row>
    <row r="1701" spans="1:3">
      <c r="A1701" s="143" t="s">
        <v>6478</v>
      </c>
      <c r="B1701" s="144" t="s">
        <v>6479</v>
      </c>
      <c r="C1701">
        <f t="shared" si="26"/>
        <v>11</v>
      </c>
    </row>
    <row r="1702" spans="1:3">
      <c r="A1702" s="143" t="s">
        <v>730</v>
      </c>
      <c r="B1702" s="144" t="s">
        <v>731</v>
      </c>
      <c r="C1702">
        <f t="shared" si="26"/>
        <v>11</v>
      </c>
    </row>
    <row r="1703" spans="1:3">
      <c r="A1703" s="143" t="s">
        <v>6480</v>
      </c>
      <c r="B1703" s="144" t="s">
        <v>6481</v>
      </c>
      <c r="C1703">
        <f t="shared" si="26"/>
        <v>11</v>
      </c>
    </row>
    <row r="1704" spans="1:3">
      <c r="A1704" s="143" t="s">
        <v>6482</v>
      </c>
      <c r="B1704" s="144" t="s">
        <v>6483</v>
      </c>
      <c r="C1704">
        <f t="shared" si="26"/>
        <v>11</v>
      </c>
    </row>
    <row r="1705" spans="1:3">
      <c r="A1705" s="143" t="s">
        <v>6484</v>
      </c>
      <c r="B1705" s="144" t="s">
        <v>6485</v>
      </c>
      <c r="C1705">
        <f t="shared" si="26"/>
        <v>11</v>
      </c>
    </row>
    <row r="1706" spans="1:3">
      <c r="A1706" s="143" t="s">
        <v>2067</v>
      </c>
      <c r="B1706" s="144" t="s">
        <v>2068</v>
      </c>
      <c r="C1706">
        <f t="shared" si="26"/>
        <v>11</v>
      </c>
    </row>
    <row r="1707" spans="1:3">
      <c r="A1707" s="143" t="s">
        <v>2069</v>
      </c>
      <c r="B1707" s="144" t="s">
        <v>1977</v>
      </c>
      <c r="C1707">
        <f t="shared" si="26"/>
        <v>11</v>
      </c>
    </row>
    <row r="1708" spans="1:3">
      <c r="A1708" s="143" t="s">
        <v>2070</v>
      </c>
      <c r="B1708" s="144" t="s">
        <v>2071</v>
      </c>
      <c r="C1708">
        <f t="shared" si="26"/>
        <v>11</v>
      </c>
    </row>
    <row r="1709" spans="1:3">
      <c r="A1709" s="143" t="s">
        <v>6486</v>
      </c>
      <c r="B1709" s="144" t="s">
        <v>6487</v>
      </c>
      <c r="C1709">
        <f t="shared" si="26"/>
        <v>11</v>
      </c>
    </row>
    <row r="1710" spans="1:3">
      <c r="A1710" s="143" t="s">
        <v>6488</v>
      </c>
      <c r="B1710" s="144" t="s">
        <v>6489</v>
      </c>
      <c r="C1710">
        <f t="shared" si="26"/>
        <v>11</v>
      </c>
    </row>
    <row r="1711" spans="1:3">
      <c r="A1711" s="143" t="s">
        <v>6490</v>
      </c>
      <c r="B1711" s="144" t="s">
        <v>6491</v>
      </c>
      <c r="C1711">
        <f t="shared" si="26"/>
        <v>11</v>
      </c>
    </row>
    <row r="1712" spans="1:3">
      <c r="A1712" s="143" t="s">
        <v>3513</v>
      </c>
      <c r="B1712" s="144" t="s">
        <v>3514</v>
      </c>
      <c r="C1712">
        <f t="shared" si="26"/>
        <v>11</v>
      </c>
    </row>
    <row r="1713" spans="1:3">
      <c r="A1713" s="143" t="s">
        <v>3515</v>
      </c>
      <c r="B1713" s="144" t="s">
        <v>3516</v>
      </c>
      <c r="C1713">
        <f t="shared" si="26"/>
        <v>11</v>
      </c>
    </row>
    <row r="1714" spans="1:3">
      <c r="A1714" s="143" t="s">
        <v>6492</v>
      </c>
      <c r="B1714" s="144" t="s">
        <v>6493</v>
      </c>
      <c r="C1714">
        <f t="shared" si="26"/>
        <v>11</v>
      </c>
    </row>
    <row r="1715" spans="1:3">
      <c r="A1715" s="143" t="s">
        <v>6494</v>
      </c>
      <c r="B1715" s="144" t="s">
        <v>6493</v>
      </c>
      <c r="C1715">
        <f t="shared" si="26"/>
        <v>11</v>
      </c>
    </row>
    <row r="1716" spans="1:3">
      <c r="A1716" s="141" t="s">
        <v>1214</v>
      </c>
      <c r="B1716" s="142" t="s">
        <v>1379</v>
      </c>
      <c r="C1716">
        <f t="shared" si="26"/>
        <v>7</v>
      </c>
    </row>
    <row r="1717" spans="1:3">
      <c r="A1717" s="143" t="s">
        <v>6495</v>
      </c>
      <c r="B1717" s="144" t="s">
        <v>6496</v>
      </c>
      <c r="C1717">
        <f t="shared" si="26"/>
        <v>11</v>
      </c>
    </row>
    <row r="1718" spans="1:3">
      <c r="A1718" s="143" t="s">
        <v>6497</v>
      </c>
      <c r="B1718" s="144" t="s">
        <v>6498</v>
      </c>
      <c r="C1718">
        <f t="shared" si="26"/>
        <v>11</v>
      </c>
    </row>
    <row r="1719" spans="1:3">
      <c r="A1719" s="143" t="s">
        <v>6499</v>
      </c>
      <c r="B1719" s="144" t="s">
        <v>1874</v>
      </c>
      <c r="C1719">
        <f t="shared" si="26"/>
        <v>11</v>
      </c>
    </row>
    <row r="1720" spans="1:3">
      <c r="A1720" s="143" t="s">
        <v>1875</v>
      </c>
      <c r="B1720" s="144" t="s">
        <v>1874</v>
      </c>
      <c r="C1720">
        <f t="shared" si="26"/>
        <v>11</v>
      </c>
    </row>
    <row r="1721" spans="1:3">
      <c r="A1721" s="143" t="s">
        <v>6500</v>
      </c>
      <c r="B1721" s="144" t="s">
        <v>6501</v>
      </c>
      <c r="C1721">
        <f t="shared" si="26"/>
        <v>11</v>
      </c>
    </row>
    <row r="1722" spans="1:3">
      <c r="A1722" s="143" t="s">
        <v>1876</v>
      </c>
      <c r="B1722" s="144" t="s">
        <v>1877</v>
      </c>
      <c r="C1722">
        <f t="shared" si="26"/>
        <v>11</v>
      </c>
    </row>
    <row r="1723" spans="1:3">
      <c r="A1723" s="143" t="s">
        <v>6502</v>
      </c>
      <c r="B1723" s="144" t="s">
        <v>1874</v>
      </c>
      <c r="C1723">
        <f t="shared" si="26"/>
        <v>11</v>
      </c>
    </row>
    <row r="1724" spans="1:3">
      <c r="A1724" s="143" t="s">
        <v>2072</v>
      </c>
      <c r="B1724" s="144" t="s">
        <v>2073</v>
      </c>
      <c r="C1724">
        <f t="shared" si="26"/>
        <v>11</v>
      </c>
    </row>
    <row r="1725" spans="1:3">
      <c r="A1725" s="143" t="s">
        <v>2074</v>
      </c>
      <c r="B1725" s="144" t="s">
        <v>2075</v>
      </c>
      <c r="C1725">
        <f t="shared" si="26"/>
        <v>11</v>
      </c>
    </row>
    <row r="1726" spans="1:3">
      <c r="A1726" s="143" t="s">
        <v>6503</v>
      </c>
      <c r="B1726" s="144" t="s">
        <v>6504</v>
      </c>
      <c r="C1726">
        <f t="shared" si="26"/>
        <v>11</v>
      </c>
    </row>
    <row r="1727" spans="1:3">
      <c r="A1727" s="143" t="s">
        <v>3517</v>
      </c>
      <c r="B1727" s="144" t="s">
        <v>3518</v>
      </c>
      <c r="C1727">
        <f t="shared" si="26"/>
        <v>11</v>
      </c>
    </row>
    <row r="1728" spans="1:3">
      <c r="A1728" s="143" t="s">
        <v>3519</v>
      </c>
      <c r="B1728" s="144" t="s">
        <v>3520</v>
      </c>
      <c r="C1728">
        <f t="shared" si="26"/>
        <v>11</v>
      </c>
    </row>
    <row r="1729" spans="1:3">
      <c r="A1729" s="143" t="s">
        <v>3521</v>
      </c>
      <c r="B1729" s="144" t="s">
        <v>3522</v>
      </c>
      <c r="C1729">
        <f t="shared" si="26"/>
        <v>11</v>
      </c>
    </row>
    <row r="1730" spans="1:3">
      <c r="A1730" s="143" t="s">
        <v>3523</v>
      </c>
      <c r="B1730" s="144" t="s">
        <v>3524</v>
      </c>
      <c r="C1730">
        <f t="shared" si="26"/>
        <v>11</v>
      </c>
    </row>
    <row r="1731" spans="1:3">
      <c r="A1731" s="143" t="s">
        <v>6505</v>
      </c>
      <c r="B1731" s="144" t="s">
        <v>6506</v>
      </c>
      <c r="C1731">
        <f t="shared" si="26"/>
        <v>11</v>
      </c>
    </row>
    <row r="1732" spans="1:3" s="262" customFormat="1">
      <c r="A1732" s="141" t="s">
        <v>4422</v>
      </c>
      <c r="B1732" s="142" t="s">
        <v>4418</v>
      </c>
      <c r="C1732">
        <f t="shared" si="26"/>
        <v>7</v>
      </c>
    </row>
    <row r="1733" spans="1:3" s="262" customFormat="1">
      <c r="A1733" s="260" t="s">
        <v>6525</v>
      </c>
      <c r="B1733" s="261" t="s">
        <v>247</v>
      </c>
      <c r="C1733">
        <f t="shared" si="26"/>
        <v>11</v>
      </c>
    </row>
    <row r="1734" spans="1:3" s="262" customFormat="1">
      <c r="A1734" s="260" t="s">
        <v>6526</v>
      </c>
      <c r="B1734" s="261" t="s">
        <v>6527</v>
      </c>
      <c r="C1734">
        <f t="shared" ref="C1734:C1797" si="27">LEN(A1734)</f>
        <v>11</v>
      </c>
    </row>
    <row r="1735" spans="1:3" s="262" customFormat="1">
      <c r="A1735" s="141" t="s">
        <v>4423</v>
      </c>
      <c r="B1735" s="142" t="s">
        <v>2091</v>
      </c>
      <c r="C1735">
        <f t="shared" si="27"/>
        <v>7</v>
      </c>
    </row>
    <row r="1736" spans="1:3" s="262" customFormat="1">
      <c r="A1736" s="260" t="s">
        <v>6528</v>
      </c>
      <c r="B1736" s="261" t="s">
        <v>6529</v>
      </c>
      <c r="C1736">
        <f t="shared" si="27"/>
        <v>11</v>
      </c>
    </row>
    <row r="1737" spans="1:3" s="262" customFormat="1">
      <c r="A1737" s="260" t="s">
        <v>6530</v>
      </c>
      <c r="B1737" s="261" t="s">
        <v>6520</v>
      </c>
      <c r="C1737">
        <f t="shared" si="27"/>
        <v>11</v>
      </c>
    </row>
    <row r="1738" spans="1:3" s="262" customFormat="1">
      <c r="A1738" s="260" t="s">
        <v>6528</v>
      </c>
      <c r="B1738" s="261" t="s">
        <v>6521</v>
      </c>
      <c r="C1738">
        <f t="shared" si="27"/>
        <v>11</v>
      </c>
    </row>
    <row r="1739" spans="1:3" s="262" customFormat="1">
      <c r="A1739" s="141" t="s">
        <v>4424</v>
      </c>
      <c r="B1739" s="142" t="s">
        <v>4425</v>
      </c>
      <c r="C1739">
        <f t="shared" si="27"/>
        <v>7</v>
      </c>
    </row>
    <row r="1740" spans="1:3" s="262" customFormat="1">
      <c r="A1740" s="260" t="s">
        <v>6531</v>
      </c>
      <c r="B1740" s="261" t="s">
        <v>6532</v>
      </c>
      <c r="C1740">
        <f t="shared" si="27"/>
        <v>11</v>
      </c>
    </row>
    <row r="1741" spans="1:3" s="262" customFormat="1">
      <c r="A1741" s="260" t="s">
        <v>6535</v>
      </c>
      <c r="B1741" s="261" t="s">
        <v>6533</v>
      </c>
      <c r="C1741">
        <f t="shared" si="27"/>
        <v>11</v>
      </c>
    </row>
    <row r="1742" spans="1:3" s="262" customFormat="1">
      <c r="A1742" s="260" t="s">
        <v>6536</v>
      </c>
      <c r="B1742" s="261" t="s">
        <v>6534</v>
      </c>
      <c r="C1742">
        <f t="shared" si="27"/>
        <v>11</v>
      </c>
    </row>
    <row r="1743" spans="1:3" s="262" customFormat="1">
      <c r="A1743" s="139" t="s">
        <v>523</v>
      </c>
      <c r="B1743" s="140" t="s">
        <v>738</v>
      </c>
      <c r="C1743">
        <f t="shared" si="27"/>
        <v>5</v>
      </c>
    </row>
    <row r="1744" spans="1:3" s="262" customFormat="1">
      <c r="A1744" s="141" t="s">
        <v>4430</v>
      </c>
      <c r="B1744" s="142" t="s">
        <v>4431</v>
      </c>
      <c r="C1744">
        <f t="shared" si="27"/>
        <v>7</v>
      </c>
    </row>
    <row r="1745" spans="1:3" s="262" customFormat="1">
      <c r="A1745" s="260" t="s">
        <v>6510</v>
      </c>
      <c r="B1745" s="261" t="s">
        <v>247</v>
      </c>
      <c r="C1745">
        <f t="shared" si="27"/>
        <v>11</v>
      </c>
    </row>
    <row r="1746" spans="1:3">
      <c r="A1746" s="260" t="s">
        <v>6511</v>
      </c>
      <c r="B1746" s="261" t="s">
        <v>6512</v>
      </c>
      <c r="C1746">
        <f t="shared" si="27"/>
        <v>11</v>
      </c>
    </row>
    <row r="1747" spans="1:3">
      <c r="A1747" s="260" t="s">
        <v>6513</v>
      </c>
      <c r="B1747" s="261" t="s">
        <v>6518</v>
      </c>
      <c r="C1747">
        <f t="shared" si="27"/>
        <v>11</v>
      </c>
    </row>
    <row r="1748" spans="1:3">
      <c r="A1748" s="260" t="s">
        <v>6514</v>
      </c>
      <c r="B1748" s="261" t="s">
        <v>6519</v>
      </c>
      <c r="C1748">
        <f t="shared" si="27"/>
        <v>11</v>
      </c>
    </row>
    <row r="1749" spans="1:3">
      <c r="A1749" s="260" t="s">
        <v>6515</v>
      </c>
      <c r="B1749" s="261" t="s">
        <v>6520</v>
      </c>
      <c r="C1749">
        <f t="shared" si="27"/>
        <v>11</v>
      </c>
    </row>
    <row r="1750" spans="1:3">
      <c r="A1750" s="260" t="s">
        <v>6516</v>
      </c>
      <c r="B1750" s="261" t="s">
        <v>6521</v>
      </c>
      <c r="C1750">
        <f t="shared" si="27"/>
        <v>11</v>
      </c>
    </row>
    <row r="1751" spans="1:3">
      <c r="A1751" s="260" t="s">
        <v>6517</v>
      </c>
      <c r="B1751" s="261" t="s">
        <v>6522</v>
      </c>
      <c r="C1751">
        <f t="shared" si="27"/>
        <v>11</v>
      </c>
    </row>
    <row r="1752" spans="1:3">
      <c r="A1752" s="260" t="s">
        <v>6523</v>
      </c>
      <c r="B1752" s="261" t="s">
        <v>6524</v>
      </c>
      <c r="C1752">
        <f t="shared" si="27"/>
        <v>11</v>
      </c>
    </row>
    <row r="1753" spans="1:3">
      <c r="A1753" s="139" t="s">
        <v>592</v>
      </c>
      <c r="B1753" s="140" t="s">
        <v>3564</v>
      </c>
      <c r="C1753">
        <f t="shared" si="27"/>
        <v>5</v>
      </c>
    </row>
    <row r="1754" spans="1:3">
      <c r="A1754" s="141" t="s">
        <v>776</v>
      </c>
      <c r="B1754" s="142" t="s">
        <v>777</v>
      </c>
      <c r="C1754">
        <f t="shared" si="27"/>
        <v>5</v>
      </c>
    </row>
    <row r="1755" spans="1:3">
      <c r="A1755" s="143" t="s">
        <v>796</v>
      </c>
      <c r="B1755" s="144" t="s">
        <v>797</v>
      </c>
      <c r="C1755">
        <f t="shared" si="27"/>
        <v>7</v>
      </c>
    </row>
    <row r="1756" spans="1:3">
      <c r="A1756" s="145" t="s">
        <v>2076</v>
      </c>
      <c r="B1756" s="144" t="s">
        <v>2077</v>
      </c>
      <c r="C1756">
        <f t="shared" si="27"/>
        <v>11</v>
      </c>
    </row>
    <row r="1757" spans="1:3">
      <c r="A1757" s="143" t="s">
        <v>798</v>
      </c>
      <c r="B1757" s="144" t="s">
        <v>799</v>
      </c>
      <c r="C1757">
        <f t="shared" si="27"/>
        <v>7</v>
      </c>
    </row>
    <row r="1758" spans="1:3">
      <c r="A1758" s="145" t="s">
        <v>935</v>
      </c>
      <c r="B1758" s="144" t="s">
        <v>936</v>
      </c>
      <c r="C1758">
        <f t="shared" si="27"/>
        <v>11</v>
      </c>
    </row>
    <row r="1759" spans="1:3" s="80" customFormat="1">
      <c r="A1759" s="145" t="s">
        <v>937</v>
      </c>
      <c r="B1759" s="144" t="s">
        <v>938</v>
      </c>
      <c r="C1759">
        <f t="shared" si="27"/>
        <v>11</v>
      </c>
    </row>
    <row r="1760" spans="1:3" s="80" customFormat="1">
      <c r="A1760" s="145" t="s">
        <v>2078</v>
      </c>
      <c r="B1760" s="144" t="s">
        <v>2077</v>
      </c>
      <c r="C1760">
        <f t="shared" si="27"/>
        <v>11</v>
      </c>
    </row>
    <row r="1761" spans="1:3">
      <c r="A1761" s="145" t="s">
        <v>3525</v>
      </c>
      <c r="B1761" s="144" t="s">
        <v>3526</v>
      </c>
      <c r="C1761">
        <f t="shared" si="27"/>
        <v>11</v>
      </c>
    </row>
    <row r="1762" spans="1:3">
      <c r="A1762" s="145" t="s">
        <v>3527</v>
      </c>
      <c r="B1762" s="144" t="s">
        <v>3528</v>
      </c>
      <c r="C1762">
        <f t="shared" si="27"/>
        <v>11</v>
      </c>
    </row>
    <row r="1763" spans="1:3">
      <c r="A1763" s="141" t="s">
        <v>805</v>
      </c>
      <c r="B1763" s="142" t="s">
        <v>806</v>
      </c>
      <c r="C1763">
        <f t="shared" si="27"/>
        <v>5</v>
      </c>
    </row>
    <row r="1764" spans="1:3">
      <c r="A1764" s="143" t="s">
        <v>812</v>
      </c>
      <c r="B1764" s="144" t="s">
        <v>813</v>
      </c>
      <c r="C1764">
        <f t="shared" si="27"/>
        <v>7</v>
      </c>
    </row>
    <row r="1765" spans="1:3">
      <c r="A1765" s="145" t="s">
        <v>939</v>
      </c>
      <c r="B1765" s="144" t="s">
        <v>940</v>
      </c>
      <c r="C1765">
        <f t="shared" si="27"/>
        <v>11</v>
      </c>
    </row>
    <row r="1766" spans="1:3">
      <c r="A1766" s="145" t="s">
        <v>941</v>
      </c>
      <c r="B1766" s="144" t="s">
        <v>942</v>
      </c>
      <c r="C1766">
        <f t="shared" si="27"/>
        <v>11</v>
      </c>
    </row>
    <row r="1767" spans="1:3">
      <c r="A1767" s="141" t="s">
        <v>814</v>
      </c>
      <c r="B1767" s="142" t="s">
        <v>815</v>
      </c>
      <c r="C1767">
        <f t="shared" si="27"/>
        <v>5</v>
      </c>
    </row>
    <row r="1768" spans="1:3">
      <c r="A1768" s="143" t="s">
        <v>2985</v>
      </c>
      <c r="B1768" s="144" t="s">
        <v>2986</v>
      </c>
      <c r="C1768">
        <f t="shared" si="27"/>
        <v>7</v>
      </c>
    </row>
    <row r="1769" spans="1:3">
      <c r="A1769" s="145" t="s">
        <v>3529</v>
      </c>
      <c r="B1769" s="144" t="s">
        <v>2986</v>
      </c>
      <c r="C1769">
        <f t="shared" si="27"/>
        <v>11</v>
      </c>
    </row>
    <row r="1770" spans="1:3">
      <c r="A1770" s="143" t="s">
        <v>2988</v>
      </c>
      <c r="B1770" s="144" t="s">
        <v>2958</v>
      </c>
      <c r="C1770">
        <f t="shared" si="27"/>
        <v>7</v>
      </c>
    </row>
    <row r="1771" spans="1:3">
      <c r="A1771" s="145" t="s">
        <v>3530</v>
      </c>
      <c r="B1771" s="144" t="s">
        <v>3531</v>
      </c>
      <c r="C1771">
        <f t="shared" si="27"/>
        <v>11</v>
      </c>
    </row>
    <row r="1772" spans="1:3">
      <c r="A1772" s="143" t="s">
        <v>1137</v>
      </c>
      <c r="B1772" s="144" t="s">
        <v>670</v>
      </c>
      <c r="C1772">
        <f t="shared" si="27"/>
        <v>7</v>
      </c>
    </row>
    <row r="1773" spans="1:3">
      <c r="A1773" s="145" t="s">
        <v>3532</v>
      </c>
      <c r="B1773" s="144" t="s">
        <v>3533</v>
      </c>
      <c r="C1773">
        <f t="shared" si="27"/>
        <v>11</v>
      </c>
    </row>
    <row r="1774" spans="1:3">
      <c r="A1774" s="141" t="s">
        <v>824</v>
      </c>
      <c r="B1774" s="142" t="s">
        <v>825</v>
      </c>
      <c r="C1774">
        <f t="shared" si="27"/>
        <v>5</v>
      </c>
    </row>
    <row r="1775" spans="1:3">
      <c r="A1775" s="143" t="s">
        <v>2992</v>
      </c>
      <c r="B1775" s="144" t="s">
        <v>2958</v>
      </c>
      <c r="C1775">
        <f t="shared" si="27"/>
        <v>7</v>
      </c>
    </row>
    <row r="1776" spans="1:3">
      <c r="A1776" s="145" t="s">
        <v>3534</v>
      </c>
      <c r="B1776" s="144" t="s">
        <v>3535</v>
      </c>
      <c r="C1776">
        <f t="shared" si="27"/>
        <v>11</v>
      </c>
    </row>
    <row r="1777" spans="1:3">
      <c r="A1777" s="145" t="s">
        <v>3536</v>
      </c>
      <c r="B1777" s="144" t="s">
        <v>3537</v>
      </c>
      <c r="C1777">
        <f t="shared" si="27"/>
        <v>11</v>
      </c>
    </row>
    <row r="1778" spans="1:3">
      <c r="A1778" s="145" t="s">
        <v>3538</v>
      </c>
      <c r="B1778" s="144" t="s">
        <v>3539</v>
      </c>
      <c r="C1778">
        <f t="shared" si="27"/>
        <v>11</v>
      </c>
    </row>
    <row r="1779" spans="1:3">
      <c r="A1779" s="143" t="s">
        <v>2993</v>
      </c>
      <c r="B1779" s="144" t="s">
        <v>2994</v>
      </c>
      <c r="C1779">
        <f t="shared" si="27"/>
        <v>7</v>
      </c>
    </row>
    <row r="1780" spans="1:3">
      <c r="A1780" s="145" t="s">
        <v>3540</v>
      </c>
      <c r="B1780" s="144" t="s">
        <v>3541</v>
      </c>
      <c r="C1780">
        <f t="shared" si="27"/>
        <v>11</v>
      </c>
    </row>
    <row r="1781" spans="1:3">
      <c r="A1781" s="141" t="s">
        <v>853</v>
      </c>
      <c r="B1781" s="142" t="s">
        <v>854</v>
      </c>
      <c r="C1781">
        <f t="shared" si="27"/>
        <v>5</v>
      </c>
    </row>
    <row r="1782" spans="1:3">
      <c r="A1782" s="143" t="s">
        <v>1464</v>
      </c>
      <c r="B1782" s="144" t="s">
        <v>2995</v>
      </c>
      <c r="C1782">
        <f t="shared" si="27"/>
        <v>7</v>
      </c>
    </row>
    <row r="1783" spans="1:3">
      <c r="A1783" s="145" t="s">
        <v>3542</v>
      </c>
      <c r="B1783" s="144" t="s">
        <v>3543</v>
      </c>
      <c r="C1783">
        <f t="shared" si="27"/>
        <v>11</v>
      </c>
    </row>
    <row r="1784" spans="1:3">
      <c r="A1784" s="143" t="s">
        <v>2996</v>
      </c>
      <c r="B1784" s="144" t="s">
        <v>2997</v>
      </c>
      <c r="C1784">
        <f t="shared" si="27"/>
        <v>7</v>
      </c>
    </row>
    <row r="1785" spans="1:3">
      <c r="A1785" s="145" t="s">
        <v>3544</v>
      </c>
      <c r="B1785" s="144" t="s">
        <v>3545</v>
      </c>
      <c r="C1785">
        <f t="shared" si="27"/>
        <v>11</v>
      </c>
    </row>
    <row r="1786" spans="1:3">
      <c r="A1786" s="141" t="s">
        <v>887</v>
      </c>
      <c r="B1786" s="142" t="s">
        <v>888</v>
      </c>
      <c r="C1786">
        <f t="shared" si="27"/>
        <v>5</v>
      </c>
    </row>
    <row r="1787" spans="1:3">
      <c r="A1787" s="143" t="s">
        <v>3004</v>
      </c>
      <c r="B1787" s="144" t="s">
        <v>2958</v>
      </c>
      <c r="C1787">
        <f t="shared" si="27"/>
        <v>7</v>
      </c>
    </row>
    <row r="1788" spans="1:3">
      <c r="A1788" s="145" t="s">
        <v>3546</v>
      </c>
      <c r="B1788" s="144" t="s">
        <v>3547</v>
      </c>
      <c r="C1788">
        <f t="shared" si="27"/>
        <v>11</v>
      </c>
    </row>
    <row r="1789" spans="1:3">
      <c r="A1789" s="145" t="s">
        <v>3548</v>
      </c>
      <c r="B1789" s="144" t="s">
        <v>3549</v>
      </c>
      <c r="C1789">
        <f t="shared" si="27"/>
        <v>11</v>
      </c>
    </row>
    <row r="1790" spans="1:3">
      <c r="A1790" s="145" t="s">
        <v>3550</v>
      </c>
      <c r="B1790" s="144" t="s">
        <v>3551</v>
      </c>
      <c r="C1790">
        <f t="shared" si="27"/>
        <v>11</v>
      </c>
    </row>
    <row r="1791" spans="1:3">
      <c r="A1791" s="145" t="s">
        <v>3552</v>
      </c>
      <c r="B1791" s="144" t="s">
        <v>3553</v>
      </c>
      <c r="C1791">
        <f t="shared" si="27"/>
        <v>11</v>
      </c>
    </row>
    <row r="1792" spans="1:3">
      <c r="A1792" s="145" t="s">
        <v>3554</v>
      </c>
      <c r="B1792" s="144" t="s">
        <v>3555</v>
      </c>
      <c r="C1792">
        <f t="shared" si="27"/>
        <v>11</v>
      </c>
    </row>
    <row r="1793" spans="1:3">
      <c r="A1793" s="145" t="s">
        <v>3556</v>
      </c>
      <c r="B1793" s="144" t="s">
        <v>3557</v>
      </c>
      <c r="C1793">
        <f t="shared" si="27"/>
        <v>11</v>
      </c>
    </row>
    <row r="1794" spans="1:3">
      <c r="A1794" s="145" t="s">
        <v>3558</v>
      </c>
      <c r="B1794" s="144" t="s">
        <v>3559</v>
      </c>
      <c r="C1794">
        <f t="shared" si="27"/>
        <v>11</v>
      </c>
    </row>
    <row r="1795" spans="1:3">
      <c r="A1795" s="143" t="s">
        <v>909</v>
      </c>
      <c r="B1795" s="144" t="s">
        <v>670</v>
      </c>
      <c r="C1795">
        <f t="shared" si="27"/>
        <v>7</v>
      </c>
    </row>
    <row r="1796" spans="1:3">
      <c r="A1796" s="145" t="s">
        <v>943</v>
      </c>
      <c r="B1796" s="144" t="s">
        <v>944</v>
      </c>
      <c r="C1796">
        <f t="shared" si="27"/>
        <v>11</v>
      </c>
    </row>
    <row r="1797" spans="1:3">
      <c r="A1797" s="145" t="s">
        <v>945</v>
      </c>
      <c r="B1797" s="144" t="s">
        <v>946</v>
      </c>
      <c r="C1797">
        <f t="shared" si="27"/>
        <v>11</v>
      </c>
    </row>
    <row r="1798" spans="1:3">
      <c r="A1798" s="145" t="s">
        <v>947</v>
      </c>
      <c r="B1798" s="144" t="s">
        <v>948</v>
      </c>
      <c r="C1798">
        <f t="shared" ref="C1798:C1822" si="28">LEN(A1798)</f>
        <v>11</v>
      </c>
    </row>
    <row r="1799" spans="1:3">
      <c r="A1799" s="145" t="s">
        <v>949</v>
      </c>
      <c r="B1799" s="144" t="s">
        <v>950</v>
      </c>
      <c r="C1799">
        <f t="shared" si="28"/>
        <v>11</v>
      </c>
    </row>
    <row r="1800" spans="1:3">
      <c r="A1800" s="145" t="s">
        <v>951</v>
      </c>
      <c r="B1800" s="144" t="s">
        <v>952</v>
      </c>
      <c r="C1800">
        <f t="shared" si="28"/>
        <v>11</v>
      </c>
    </row>
    <row r="1801" spans="1:3">
      <c r="A1801" s="143" t="s">
        <v>3006</v>
      </c>
      <c r="B1801" s="144" t="s">
        <v>3007</v>
      </c>
      <c r="C1801">
        <f t="shared" si="28"/>
        <v>7</v>
      </c>
    </row>
    <row r="1802" spans="1:3">
      <c r="A1802" s="145" t="s">
        <v>3560</v>
      </c>
      <c r="B1802" s="144" t="s">
        <v>3561</v>
      </c>
      <c r="C1802">
        <f t="shared" si="28"/>
        <v>11</v>
      </c>
    </row>
    <row r="1803" spans="1:3">
      <c r="A1803" s="143" t="s">
        <v>910</v>
      </c>
      <c r="B1803" s="144" t="s">
        <v>911</v>
      </c>
      <c r="C1803">
        <f t="shared" si="28"/>
        <v>7</v>
      </c>
    </row>
    <row r="1804" spans="1:3">
      <c r="A1804" s="145" t="s">
        <v>3562</v>
      </c>
      <c r="B1804" s="144" t="s">
        <v>3563</v>
      </c>
      <c r="C1804">
        <f t="shared" si="28"/>
        <v>11</v>
      </c>
    </row>
    <row r="1805" spans="1:3">
      <c r="A1805" s="141" t="s">
        <v>2079</v>
      </c>
      <c r="B1805" s="142" t="s">
        <v>2080</v>
      </c>
      <c r="C1805">
        <f t="shared" si="28"/>
        <v>5</v>
      </c>
    </row>
    <row r="1806" spans="1:3">
      <c r="A1806" s="143" t="s">
        <v>2081</v>
      </c>
      <c r="B1806" s="144" t="s">
        <v>670</v>
      </c>
      <c r="C1806">
        <f t="shared" si="28"/>
        <v>7</v>
      </c>
    </row>
    <row r="1807" spans="1:3">
      <c r="A1807" s="145" t="s">
        <v>2082</v>
      </c>
      <c r="B1807" s="144" t="s">
        <v>918</v>
      </c>
      <c r="C1807">
        <f t="shared" si="28"/>
        <v>11</v>
      </c>
    </row>
    <row r="1808" spans="1:3">
      <c r="A1808" s="145" t="s">
        <v>2083</v>
      </c>
      <c r="B1808" s="144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79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2" customWidth="1"/>
    <col min="2" max="2" width="91.140625" customWidth="1"/>
    <col min="3" max="3" width="20.42578125" style="103" bestFit="1" customWidth="1"/>
    <col min="4" max="5" width="23.7109375" style="104" customWidth="1"/>
  </cols>
  <sheetData>
    <row r="1" spans="1:5" ht="39.75" thickBot="1">
      <c r="A1" s="250" t="s">
        <v>4466</v>
      </c>
      <c r="B1" s="100" t="s">
        <v>193</v>
      </c>
      <c r="C1" s="101" t="s">
        <v>1215</v>
      </c>
      <c r="D1" s="100"/>
      <c r="E1" s="100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2">
        <v>671110815</v>
      </c>
      <c r="B4" s="112" t="s">
        <v>4467</v>
      </c>
      <c r="C4" s="112">
        <v>815</v>
      </c>
      <c r="D4" s="112" t="s">
        <v>4463</v>
      </c>
      <c r="E4" s="112">
        <v>671</v>
      </c>
    </row>
    <row r="5" spans="1:5">
      <c r="A5" s="112">
        <v>671210815</v>
      </c>
      <c r="B5" s="112" t="s">
        <v>4468</v>
      </c>
      <c r="C5" s="112">
        <v>815</v>
      </c>
      <c r="D5" s="112" t="s">
        <v>4463</v>
      </c>
      <c r="E5" s="112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0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0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0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0" customFormat="1">
      <c r="A15" s="4" t="s">
        <v>4452</v>
      </c>
      <c r="B15" s="4" t="s">
        <v>4453</v>
      </c>
      <c r="C15" s="4">
        <v>41</v>
      </c>
      <c r="D15" s="4" t="s">
        <v>954</v>
      </c>
      <c r="E15" s="4">
        <v>614</v>
      </c>
    </row>
    <row r="16" spans="1:5" s="80" customFormat="1">
      <c r="A16" s="4" t="s">
        <v>4454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0" customFormat="1">
      <c r="A17" s="4" t="s">
        <v>4455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0" customFormat="1">
      <c r="A18" s="4" t="s">
        <v>4456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0" customFormat="1">
      <c r="A19" s="4" t="s">
        <v>4457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0" customFormat="1">
      <c r="A20" s="4" t="s">
        <v>4458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0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0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0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0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0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0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0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0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2948</v>
      </c>
      <c r="C62" s="4">
        <v>63</v>
      </c>
      <c r="D62" s="4" t="s">
        <v>2952</v>
      </c>
      <c r="E62" s="4">
        <v>663</v>
      </c>
    </row>
    <row r="63" spans="1:5">
      <c r="A63" s="4">
        <v>663131000</v>
      </c>
      <c r="B63" s="4" t="s">
        <v>2949</v>
      </c>
      <c r="C63" s="4">
        <v>63</v>
      </c>
      <c r="D63" s="4" t="s">
        <v>2952</v>
      </c>
      <c r="E63" s="4">
        <v>663</v>
      </c>
    </row>
    <row r="64" spans="1:5">
      <c r="A64" s="4">
        <v>663221000</v>
      </c>
      <c r="B64" s="4" t="s">
        <v>2950</v>
      </c>
      <c r="C64" s="4">
        <v>63</v>
      </c>
      <c r="D64" s="4" t="s">
        <v>2952</v>
      </c>
      <c r="E64" s="4">
        <v>663</v>
      </c>
    </row>
    <row r="65" spans="1:5">
      <c r="A65" s="4">
        <v>663231000</v>
      </c>
      <c r="B65" s="4" t="s">
        <v>2951</v>
      </c>
      <c r="C65" s="4">
        <v>63</v>
      </c>
      <c r="D65" s="4" t="s">
        <v>2952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4459</v>
      </c>
      <c r="B78" s="4" t="s">
        <v>4460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4461</v>
      </c>
      <c r="B103" s="4" t="s">
        <v>4462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2947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4450</v>
      </c>
      <c r="C107" s="4">
        <v>810</v>
      </c>
      <c r="D107" s="4" t="s">
        <v>1169</v>
      </c>
      <c r="E107" s="4">
        <v>841</v>
      </c>
    </row>
    <row r="108" spans="1:5">
      <c r="A108" s="105"/>
      <c r="B108" s="105"/>
      <c r="C108" s="105"/>
      <c r="D108" s="105"/>
      <c r="E108" s="105"/>
    </row>
    <row r="109" spans="1:5">
      <c r="A109" s="105"/>
      <c r="B109" s="105"/>
      <c r="C109" s="105"/>
      <c r="D109" s="105"/>
      <c r="E109" s="105"/>
    </row>
    <row r="110" spans="1:5">
      <c r="A110" s="105"/>
      <c r="B110" s="105"/>
      <c r="C110" s="105"/>
      <c r="D110" s="105"/>
      <c r="E110" s="105"/>
    </row>
    <row r="111" spans="1:5">
      <c r="A111" s="105"/>
      <c r="B111" s="105"/>
      <c r="C111" s="105"/>
      <c r="D111" s="105"/>
      <c r="E111" s="105"/>
    </row>
    <row r="112" spans="1:5">
      <c r="A112" s="105"/>
      <c r="B112" s="105"/>
      <c r="C112" s="105"/>
      <c r="D112" s="105"/>
      <c r="E112" s="105"/>
    </row>
    <row r="113" spans="1:5">
      <c r="A113" s="105"/>
      <c r="B113" s="105"/>
      <c r="C113" s="105"/>
      <c r="D113" s="105"/>
      <c r="E113" s="105"/>
    </row>
    <row r="114" spans="1:5">
      <c r="A114" s="105"/>
      <c r="B114" s="105"/>
      <c r="C114" s="105"/>
      <c r="D114" s="105"/>
      <c r="E114" s="105"/>
    </row>
    <row r="115" spans="1:5">
      <c r="A115" s="105"/>
      <c r="B115" s="105"/>
      <c r="C115" s="105"/>
      <c r="D115" s="105"/>
      <c r="E115" s="105"/>
    </row>
    <row r="116" spans="1:5">
      <c r="A116" s="105"/>
      <c r="B116" s="105"/>
      <c r="C116" s="105"/>
      <c r="D116" s="105"/>
      <c r="E116" s="105"/>
    </row>
    <row r="117" spans="1:5">
      <c r="A117" s="105"/>
      <c r="B117" s="105"/>
      <c r="C117" s="105"/>
      <c r="D117" s="105"/>
      <c r="E117" s="10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4" customWidth="1"/>
    <col min="9" max="256" width="9.140625" style="114"/>
    <col min="257" max="257" width="4.5703125" style="114" customWidth="1"/>
    <col min="258" max="258" width="6.85546875" style="114" customWidth="1"/>
    <col min="259" max="259" width="81.7109375" style="114" customWidth="1"/>
    <col min="260" max="260" width="37.140625" style="114" customWidth="1"/>
    <col min="261" max="261" width="24.7109375" style="114" customWidth="1"/>
    <col min="262" max="262" width="11.7109375" style="114" customWidth="1"/>
    <col min="263" max="263" width="12" style="114" bestFit="1" customWidth="1"/>
    <col min="264" max="264" width="21.7109375" style="114" customWidth="1"/>
    <col min="265" max="512" width="9.140625" style="114"/>
    <col min="513" max="513" width="4.5703125" style="114" customWidth="1"/>
    <col min="514" max="514" width="6.85546875" style="114" customWidth="1"/>
    <col min="515" max="515" width="81.7109375" style="114" customWidth="1"/>
    <col min="516" max="516" width="37.140625" style="114" customWidth="1"/>
    <col min="517" max="517" width="24.7109375" style="114" customWidth="1"/>
    <col min="518" max="518" width="11.7109375" style="114" customWidth="1"/>
    <col min="519" max="519" width="12" style="114" bestFit="1" customWidth="1"/>
    <col min="520" max="520" width="21.7109375" style="114" customWidth="1"/>
    <col min="521" max="768" width="9.140625" style="114"/>
    <col min="769" max="769" width="4.5703125" style="114" customWidth="1"/>
    <col min="770" max="770" width="6.85546875" style="114" customWidth="1"/>
    <col min="771" max="771" width="81.7109375" style="114" customWidth="1"/>
    <col min="772" max="772" width="37.140625" style="114" customWidth="1"/>
    <col min="773" max="773" width="24.7109375" style="114" customWidth="1"/>
    <col min="774" max="774" width="11.7109375" style="114" customWidth="1"/>
    <col min="775" max="775" width="12" style="114" bestFit="1" customWidth="1"/>
    <col min="776" max="776" width="21.7109375" style="114" customWidth="1"/>
    <col min="777" max="1024" width="9.140625" style="114"/>
    <col min="1025" max="1025" width="4.5703125" style="114" customWidth="1"/>
    <col min="1026" max="1026" width="6.85546875" style="114" customWidth="1"/>
    <col min="1027" max="1027" width="81.7109375" style="114" customWidth="1"/>
    <col min="1028" max="1028" width="37.140625" style="114" customWidth="1"/>
    <col min="1029" max="1029" width="24.7109375" style="114" customWidth="1"/>
    <col min="1030" max="1030" width="11.7109375" style="114" customWidth="1"/>
    <col min="1031" max="1031" width="12" style="114" bestFit="1" customWidth="1"/>
    <col min="1032" max="1032" width="21.7109375" style="114" customWidth="1"/>
    <col min="1033" max="1280" width="9.140625" style="114"/>
    <col min="1281" max="1281" width="4.5703125" style="114" customWidth="1"/>
    <col min="1282" max="1282" width="6.85546875" style="114" customWidth="1"/>
    <col min="1283" max="1283" width="81.7109375" style="114" customWidth="1"/>
    <col min="1284" max="1284" width="37.140625" style="114" customWidth="1"/>
    <col min="1285" max="1285" width="24.7109375" style="114" customWidth="1"/>
    <col min="1286" max="1286" width="11.7109375" style="114" customWidth="1"/>
    <col min="1287" max="1287" width="12" style="114" bestFit="1" customWidth="1"/>
    <col min="1288" max="1288" width="21.7109375" style="114" customWidth="1"/>
    <col min="1289" max="1536" width="9.140625" style="114"/>
    <col min="1537" max="1537" width="4.5703125" style="114" customWidth="1"/>
    <col min="1538" max="1538" width="6.85546875" style="114" customWidth="1"/>
    <col min="1539" max="1539" width="81.7109375" style="114" customWidth="1"/>
    <col min="1540" max="1540" width="37.140625" style="114" customWidth="1"/>
    <col min="1541" max="1541" width="24.7109375" style="114" customWidth="1"/>
    <col min="1542" max="1542" width="11.7109375" style="114" customWidth="1"/>
    <col min="1543" max="1543" width="12" style="114" bestFit="1" customWidth="1"/>
    <col min="1544" max="1544" width="21.7109375" style="114" customWidth="1"/>
    <col min="1545" max="1792" width="9.140625" style="114"/>
    <col min="1793" max="1793" width="4.5703125" style="114" customWidth="1"/>
    <col min="1794" max="1794" width="6.85546875" style="114" customWidth="1"/>
    <col min="1795" max="1795" width="81.7109375" style="114" customWidth="1"/>
    <col min="1796" max="1796" width="37.140625" style="114" customWidth="1"/>
    <col min="1797" max="1797" width="24.7109375" style="114" customWidth="1"/>
    <col min="1798" max="1798" width="11.7109375" style="114" customWidth="1"/>
    <col min="1799" max="1799" width="12" style="114" bestFit="1" customWidth="1"/>
    <col min="1800" max="1800" width="21.7109375" style="114" customWidth="1"/>
    <col min="1801" max="2048" width="9.140625" style="114"/>
    <col min="2049" max="2049" width="4.5703125" style="114" customWidth="1"/>
    <col min="2050" max="2050" width="6.85546875" style="114" customWidth="1"/>
    <col min="2051" max="2051" width="81.7109375" style="114" customWidth="1"/>
    <col min="2052" max="2052" width="37.140625" style="114" customWidth="1"/>
    <col min="2053" max="2053" width="24.7109375" style="114" customWidth="1"/>
    <col min="2054" max="2054" width="11.7109375" style="114" customWidth="1"/>
    <col min="2055" max="2055" width="12" style="114" bestFit="1" customWidth="1"/>
    <col min="2056" max="2056" width="21.7109375" style="114" customWidth="1"/>
    <col min="2057" max="2304" width="9.140625" style="114"/>
    <col min="2305" max="2305" width="4.5703125" style="114" customWidth="1"/>
    <col min="2306" max="2306" width="6.85546875" style="114" customWidth="1"/>
    <col min="2307" max="2307" width="81.7109375" style="114" customWidth="1"/>
    <col min="2308" max="2308" width="37.140625" style="114" customWidth="1"/>
    <col min="2309" max="2309" width="24.7109375" style="114" customWidth="1"/>
    <col min="2310" max="2310" width="11.7109375" style="114" customWidth="1"/>
    <col min="2311" max="2311" width="12" style="114" bestFit="1" customWidth="1"/>
    <col min="2312" max="2312" width="21.7109375" style="114" customWidth="1"/>
    <col min="2313" max="2560" width="9.140625" style="114"/>
    <col min="2561" max="2561" width="4.5703125" style="114" customWidth="1"/>
    <col min="2562" max="2562" width="6.85546875" style="114" customWidth="1"/>
    <col min="2563" max="2563" width="81.7109375" style="114" customWidth="1"/>
    <col min="2564" max="2564" width="37.140625" style="114" customWidth="1"/>
    <col min="2565" max="2565" width="24.7109375" style="114" customWidth="1"/>
    <col min="2566" max="2566" width="11.7109375" style="114" customWidth="1"/>
    <col min="2567" max="2567" width="12" style="114" bestFit="1" customWidth="1"/>
    <col min="2568" max="2568" width="21.7109375" style="114" customWidth="1"/>
    <col min="2569" max="2816" width="9.140625" style="114"/>
    <col min="2817" max="2817" width="4.5703125" style="114" customWidth="1"/>
    <col min="2818" max="2818" width="6.85546875" style="114" customWidth="1"/>
    <col min="2819" max="2819" width="81.7109375" style="114" customWidth="1"/>
    <col min="2820" max="2820" width="37.140625" style="114" customWidth="1"/>
    <col min="2821" max="2821" width="24.7109375" style="114" customWidth="1"/>
    <col min="2822" max="2822" width="11.7109375" style="114" customWidth="1"/>
    <col min="2823" max="2823" width="12" style="114" bestFit="1" customWidth="1"/>
    <col min="2824" max="2824" width="21.7109375" style="114" customWidth="1"/>
    <col min="2825" max="3072" width="9.140625" style="114"/>
    <col min="3073" max="3073" width="4.5703125" style="114" customWidth="1"/>
    <col min="3074" max="3074" width="6.85546875" style="114" customWidth="1"/>
    <col min="3075" max="3075" width="81.7109375" style="114" customWidth="1"/>
    <col min="3076" max="3076" width="37.140625" style="114" customWidth="1"/>
    <col min="3077" max="3077" width="24.7109375" style="114" customWidth="1"/>
    <col min="3078" max="3078" width="11.7109375" style="114" customWidth="1"/>
    <col min="3079" max="3079" width="12" style="114" bestFit="1" customWidth="1"/>
    <col min="3080" max="3080" width="21.7109375" style="114" customWidth="1"/>
    <col min="3081" max="3328" width="9.140625" style="114"/>
    <col min="3329" max="3329" width="4.5703125" style="114" customWidth="1"/>
    <col min="3330" max="3330" width="6.85546875" style="114" customWidth="1"/>
    <col min="3331" max="3331" width="81.7109375" style="114" customWidth="1"/>
    <col min="3332" max="3332" width="37.140625" style="114" customWidth="1"/>
    <col min="3333" max="3333" width="24.7109375" style="114" customWidth="1"/>
    <col min="3334" max="3334" width="11.7109375" style="114" customWidth="1"/>
    <col min="3335" max="3335" width="12" style="114" bestFit="1" customWidth="1"/>
    <col min="3336" max="3336" width="21.7109375" style="114" customWidth="1"/>
    <col min="3337" max="3584" width="9.140625" style="114"/>
    <col min="3585" max="3585" width="4.5703125" style="114" customWidth="1"/>
    <col min="3586" max="3586" width="6.85546875" style="114" customWidth="1"/>
    <col min="3587" max="3587" width="81.7109375" style="114" customWidth="1"/>
    <col min="3588" max="3588" width="37.140625" style="114" customWidth="1"/>
    <col min="3589" max="3589" width="24.7109375" style="114" customWidth="1"/>
    <col min="3590" max="3590" width="11.7109375" style="114" customWidth="1"/>
    <col min="3591" max="3591" width="12" style="114" bestFit="1" customWidth="1"/>
    <col min="3592" max="3592" width="21.7109375" style="114" customWidth="1"/>
    <col min="3593" max="3840" width="9.140625" style="114"/>
    <col min="3841" max="3841" width="4.5703125" style="114" customWidth="1"/>
    <col min="3842" max="3842" width="6.85546875" style="114" customWidth="1"/>
    <col min="3843" max="3843" width="81.7109375" style="114" customWidth="1"/>
    <col min="3844" max="3844" width="37.140625" style="114" customWidth="1"/>
    <col min="3845" max="3845" width="24.7109375" style="114" customWidth="1"/>
    <col min="3846" max="3846" width="11.7109375" style="114" customWidth="1"/>
    <col min="3847" max="3847" width="12" style="114" bestFit="1" customWidth="1"/>
    <col min="3848" max="3848" width="21.7109375" style="114" customWidth="1"/>
    <col min="3849" max="4096" width="9.140625" style="114"/>
    <col min="4097" max="4097" width="4.5703125" style="114" customWidth="1"/>
    <col min="4098" max="4098" width="6.85546875" style="114" customWidth="1"/>
    <col min="4099" max="4099" width="81.7109375" style="114" customWidth="1"/>
    <col min="4100" max="4100" width="37.140625" style="114" customWidth="1"/>
    <col min="4101" max="4101" width="24.7109375" style="114" customWidth="1"/>
    <col min="4102" max="4102" width="11.7109375" style="114" customWidth="1"/>
    <col min="4103" max="4103" width="12" style="114" bestFit="1" customWidth="1"/>
    <col min="4104" max="4104" width="21.7109375" style="114" customWidth="1"/>
    <col min="4105" max="4352" width="9.140625" style="114"/>
    <col min="4353" max="4353" width="4.5703125" style="114" customWidth="1"/>
    <col min="4354" max="4354" width="6.85546875" style="114" customWidth="1"/>
    <col min="4355" max="4355" width="81.7109375" style="114" customWidth="1"/>
    <col min="4356" max="4356" width="37.140625" style="114" customWidth="1"/>
    <col min="4357" max="4357" width="24.7109375" style="114" customWidth="1"/>
    <col min="4358" max="4358" width="11.7109375" style="114" customWidth="1"/>
    <col min="4359" max="4359" width="12" style="114" bestFit="1" customWidth="1"/>
    <col min="4360" max="4360" width="21.7109375" style="114" customWidth="1"/>
    <col min="4361" max="4608" width="9.140625" style="114"/>
    <col min="4609" max="4609" width="4.5703125" style="114" customWidth="1"/>
    <col min="4610" max="4610" width="6.85546875" style="114" customWidth="1"/>
    <col min="4611" max="4611" width="81.7109375" style="114" customWidth="1"/>
    <col min="4612" max="4612" width="37.140625" style="114" customWidth="1"/>
    <col min="4613" max="4613" width="24.7109375" style="114" customWidth="1"/>
    <col min="4614" max="4614" width="11.7109375" style="114" customWidth="1"/>
    <col min="4615" max="4615" width="12" style="114" bestFit="1" customWidth="1"/>
    <col min="4616" max="4616" width="21.7109375" style="114" customWidth="1"/>
    <col min="4617" max="4864" width="9.140625" style="114"/>
    <col min="4865" max="4865" width="4.5703125" style="114" customWidth="1"/>
    <col min="4866" max="4866" width="6.85546875" style="114" customWidth="1"/>
    <col min="4867" max="4867" width="81.7109375" style="114" customWidth="1"/>
    <col min="4868" max="4868" width="37.140625" style="114" customWidth="1"/>
    <col min="4869" max="4869" width="24.7109375" style="114" customWidth="1"/>
    <col min="4870" max="4870" width="11.7109375" style="114" customWidth="1"/>
    <col min="4871" max="4871" width="12" style="114" bestFit="1" customWidth="1"/>
    <col min="4872" max="4872" width="21.7109375" style="114" customWidth="1"/>
    <col min="4873" max="5120" width="9.140625" style="114"/>
    <col min="5121" max="5121" width="4.5703125" style="114" customWidth="1"/>
    <col min="5122" max="5122" width="6.85546875" style="114" customWidth="1"/>
    <col min="5123" max="5123" width="81.7109375" style="114" customWidth="1"/>
    <col min="5124" max="5124" width="37.140625" style="114" customWidth="1"/>
    <col min="5125" max="5125" width="24.7109375" style="114" customWidth="1"/>
    <col min="5126" max="5126" width="11.7109375" style="114" customWidth="1"/>
    <col min="5127" max="5127" width="12" style="114" bestFit="1" customWidth="1"/>
    <col min="5128" max="5128" width="21.7109375" style="114" customWidth="1"/>
    <col min="5129" max="5376" width="9.140625" style="114"/>
    <col min="5377" max="5377" width="4.5703125" style="114" customWidth="1"/>
    <col min="5378" max="5378" width="6.85546875" style="114" customWidth="1"/>
    <col min="5379" max="5379" width="81.7109375" style="114" customWidth="1"/>
    <col min="5380" max="5380" width="37.140625" style="114" customWidth="1"/>
    <col min="5381" max="5381" width="24.7109375" style="114" customWidth="1"/>
    <col min="5382" max="5382" width="11.7109375" style="114" customWidth="1"/>
    <col min="5383" max="5383" width="12" style="114" bestFit="1" customWidth="1"/>
    <col min="5384" max="5384" width="21.7109375" style="114" customWidth="1"/>
    <col min="5385" max="5632" width="9.140625" style="114"/>
    <col min="5633" max="5633" width="4.5703125" style="114" customWidth="1"/>
    <col min="5634" max="5634" width="6.85546875" style="114" customWidth="1"/>
    <col min="5635" max="5635" width="81.7109375" style="114" customWidth="1"/>
    <col min="5636" max="5636" width="37.140625" style="114" customWidth="1"/>
    <col min="5637" max="5637" width="24.7109375" style="114" customWidth="1"/>
    <col min="5638" max="5638" width="11.7109375" style="114" customWidth="1"/>
    <col min="5639" max="5639" width="12" style="114" bestFit="1" customWidth="1"/>
    <col min="5640" max="5640" width="21.7109375" style="114" customWidth="1"/>
    <col min="5641" max="5888" width="9.140625" style="114"/>
    <col min="5889" max="5889" width="4.5703125" style="114" customWidth="1"/>
    <col min="5890" max="5890" width="6.85546875" style="114" customWidth="1"/>
    <col min="5891" max="5891" width="81.7109375" style="114" customWidth="1"/>
    <col min="5892" max="5892" width="37.140625" style="114" customWidth="1"/>
    <col min="5893" max="5893" width="24.7109375" style="114" customWidth="1"/>
    <col min="5894" max="5894" width="11.7109375" style="114" customWidth="1"/>
    <col min="5895" max="5895" width="12" style="114" bestFit="1" customWidth="1"/>
    <col min="5896" max="5896" width="21.7109375" style="114" customWidth="1"/>
    <col min="5897" max="6144" width="9.140625" style="114"/>
    <col min="6145" max="6145" width="4.5703125" style="114" customWidth="1"/>
    <col min="6146" max="6146" width="6.85546875" style="114" customWidth="1"/>
    <col min="6147" max="6147" width="81.7109375" style="114" customWidth="1"/>
    <col min="6148" max="6148" width="37.140625" style="114" customWidth="1"/>
    <col min="6149" max="6149" width="24.7109375" style="114" customWidth="1"/>
    <col min="6150" max="6150" width="11.7109375" style="114" customWidth="1"/>
    <col min="6151" max="6151" width="12" style="114" bestFit="1" customWidth="1"/>
    <col min="6152" max="6152" width="21.7109375" style="114" customWidth="1"/>
    <col min="6153" max="6400" width="9.140625" style="114"/>
    <col min="6401" max="6401" width="4.5703125" style="114" customWidth="1"/>
    <col min="6402" max="6402" width="6.85546875" style="114" customWidth="1"/>
    <col min="6403" max="6403" width="81.7109375" style="114" customWidth="1"/>
    <col min="6404" max="6404" width="37.140625" style="114" customWidth="1"/>
    <col min="6405" max="6405" width="24.7109375" style="114" customWidth="1"/>
    <col min="6406" max="6406" width="11.7109375" style="114" customWidth="1"/>
    <col min="6407" max="6407" width="12" style="114" bestFit="1" customWidth="1"/>
    <col min="6408" max="6408" width="21.7109375" style="114" customWidth="1"/>
    <col min="6409" max="6656" width="9.140625" style="114"/>
    <col min="6657" max="6657" width="4.5703125" style="114" customWidth="1"/>
    <col min="6658" max="6658" width="6.85546875" style="114" customWidth="1"/>
    <col min="6659" max="6659" width="81.7109375" style="114" customWidth="1"/>
    <col min="6660" max="6660" width="37.140625" style="114" customWidth="1"/>
    <col min="6661" max="6661" width="24.7109375" style="114" customWidth="1"/>
    <col min="6662" max="6662" width="11.7109375" style="114" customWidth="1"/>
    <col min="6663" max="6663" width="12" style="114" bestFit="1" customWidth="1"/>
    <col min="6664" max="6664" width="21.7109375" style="114" customWidth="1"/>
    <col min="6665" max="6912" width="9.140625" style="114"/>
    <col min="6913" max="6913" width="4.5703125" style="114" customWidth="1"/>
    <col min="6914" max="6914" width="6.85546875" style="114" customWidth="1"/>
    <col min="6915" max="6915" width="81.7109375" style="114" customWidth="1"/>
    <col min="6916" max="6916" width="37.140625" style="114" customWidth="1"/>
    <col min="6917" max="6917" width="24.7109375" style="114" customWidth="1"/>
    <col min="6918" max="6918" width="11.7109375" style="114" customWidth="1"/>
    <col min="6919" max="6919" width="12" style="114" bestFit="1" customWidth="1"/>
    <col min="6920" max="6920" width="21.7109375" style="114" customWidth="1"/>
    <col min="6921" max="7168" width="9.140625" style="114"/>
    <col min="7169" max="7169" width="4.5703125" style="114" customWidth="1"/>
    <col min="7170" max="7170" width="6.85546875" style="114" customWidth="1"/>
    <col min="7171" max="7171" width="81.7109375" style="114" customWidth="1"/>
    <col min="7172" max="7172" width="37.140625" style="114" customWidth="1"/>
    <col min="7173" max="7173" width="24.7109375" style="114" customWidth="1"/>
    <col min="7174" max="7174" width="11.7109375" style="114" customWidth="1"/>
    <col min="7175" max="7175" width="12" style="114" bestFit="1" customWidth="1"/>
    <col min="7176" max="7176" width="21.7109375" style="114" customWidth="1"/>
    <col min="7177" max="7424" width="9.140625" style="114"/>
    <col min="7425" max="7425" width="4.5703125" style="114" customWidth="1"/>
    <col min="7426" max="7426" width="6.85546875" style="114" customWidth="1"/>
    <col min="7427" max="7427" width="81.7109375" style="114" customWidth="1"/>
    <col min="7428" max="7428" width="37.140625" style="114" customWidth="1"/>
    <col min="7429" max="7429" width="24.7109375" style="114" customWidth="1"/>
    <col min="7430" max="7430" width="11.7109375" style="114" customWidth="1"/>
    <col min="7431" max="7431" width="12" style="114" bestFit="1" customWidth="1"/>
    <col min="7432" max="7432" width="21.7109375" style="114" customWidth="1"/>
    <col min="7433" max="7680" width="9.140625" style="114"/>
    <col min="7681" max="7681" width="4.5703125" style="114" customWidth="1"/>
    <col min="7682" max="7682" width="6.85546875" style="114" customWidth="1"/>
    <col min="7683" max="7683" width="81.7109375" style="114" customWidth="1"/>
    <col min="7684" max="7684" width="37.140625" style="114" customWidth="1"/>
    <col min="7685" max="7685" width="24.7109375" style="114" customWidth="1"/>
    <col min="7686" max="7686" width="11.7109375" style="114" customWidth="1"/>
    <col min="7687" max="7687" width="12" style="114" bestFit="1" customWidth="1"/>
    <col min="7688" max="7688" width="21.7109375" style="114" customWidth="1"/>
    <col min="7689" max="7936" width="9.140625" style="114"/>
    <col min="7937" max="7937" width="4.5703125" style="114" customWidth="1"/>
    <col min="7938" max="7938" width="6.85546875" style="114" customWidth="1"/>
    <col min="7939" max="7939" width="81.7109375" style="114" customWidth="1"/>
    <col min="7940" max="7940" width="37.140625" style="114" customWidth="1"/>
    <col min="7941" max="7941" width="24.7109375" style="114" customWidth="1"/>
    <col min="7942" max="7942" width="11.7109375" style="114" customWidth="1"/>
    <col min="7943" max="7943" width="12" style="114" bestFit="1" customWidth="1"/>
    <col min="7944" max="7944" width="21.7109375" style="114" customWidth="1"/>
    <col min="7945" max="8192" width="9.140625" style="114"/>
    <col min="8193" max="8193" width="4.5703125" style="114" customWidth="1"/>
    <col min="8194" max="8194" width="6.85546875" style="114" customWidth="1"/>
    <col min="8195" max="8195" width="81.7109375" style="114" customWidth="1"/>
    <col min="8196" max="8196" width="37.140625" style="114" customWidth="1"/>
    <col min="8197" max="8197" width="24.7109375" style="114" customWidth="1"/>
    <col min="8198" max="8198" width="11.7109375" style="114" customWidth="1"/>
    <col min="8199" max="8199" width="12" style="114" bestFit="1" customWidth="1"/>
    <col min="8200" max="8200" width="21.7109375" style="114" customWidth="1"/>
    <col min="8201" max="8448" width="9.140625" style="114"/>
    <col min="8449" max="8449" width="4.5703125" style="114" customWidth="1"/>
    <col min="8450" max="8450" width="6.85546875" style="114" customWidth="1"/>
    <col min="8451" max="8451" width="81.7109375" style="114" customWidth="1"/>
    <col min="8452" max="8452" width="37.140625" style="114" customWidth="1"/>
    <col min="8453" max="8453" width="24.7109375" style="114" customWidth="1"/>
    <col min="8454" max="8454" width="11.7109375" style="114" customWidth="1"/>
    <col min="8455" max="8455" width="12" style="114" bestFit="1" customWidth="1"/>
    <col min="8456" max="8456" width="21.7109375" style="114" customWidth="1"/>
    <col min="8457" max="8704" width="9.140625" style="114"/>
    <col min="8705" max="8705" width="4.5703125" style="114" customWidth="1"/>
    <col min="8706" max="8706" width="6.85546875" style="114" customWidth="1"/>
    <col min="8707" max="8707" width="81.7109375" style="114" customWidth="1"/>
    <col min="8708" max="8708" width="37.140625" style="114" customWidth="1"/>
    <col min="8709" max="8709" width="24.7109375" style="114" customWidth="1"/>
    <col min="8710" max="8710" width="11.7109375" style="114" customWidth="1"/>
    <col min="8711" max="8711" width="12" style="114" bestFit="1" customWidth="1"/>
    <col min="8712" max="8712" width="21.7109375" style="114" customWidth="1"/>
    <col min="8713" max="8960" width="9.140625" style="114"/>
    <col min="8961" max="8961" width="4.5703125" style="114" customWidth="1"/>
    <col min="8962" max="8962" width="6.85546875" style="114" customWidth="1"/>
    <col min="8963" max="8963" width="81.7109375" style="114" customWidth="1"/>
    <col min="8964" max="8964" width="37.140625" style="114" customWidth="1"/>
    <col min="8965" max="8965" width="24.7109375" style="114" customWidth="1"/>
    <col min="8966" max="8966" width="11.7109375" style="114" customWidth="1"/>
    <col min="8967" max="8967" width="12" style="114" bestFit="1" customWidth="1"/>
    <col min="8968" max="8968" width="21.7109375" style="114" customWidth="1"/>
    <col min="8969" max="9216" width="9.140625" style="114"/>
    <col min="9217" max="9217" width="4.5703125" style="114" customWidth="1"/>
    <col min="9218" max="9218" width="6.85546875" style="114" customWidth="1"/>
    <col min="9219" max="9219" width="81.7109375" style="114" customWidth="1"/>
    <col min="9220" max="9220" width="37.140625" style="114" customWidth="1"/>
    <col min="9221" max="9221" width="24.7109375" style="114" customWidth="1"/>
    <col min="9222" max="9222" width="11.7109375" style="114" customWidth="1"/>
    <col min="9223" max="9223" width="12" style="114" bestFit="1" customWidth="1"/>
    <col min="9224" max="9224" width="21.7109375" style="114" customWidth="1"/>
    <col min="9225" max="9472" width="9.140625" style="114"/>
    <col min="9473" max="9473" width="4.5703125" style="114" customWidth="1"/>
    <col min="9474" max="9474" width="6.85546875" style="114" customWidth="1"/>
    <col min="9475" max="9475" width="81.7109375" style="114" customWidth="1"/>
    <col min="9476" max="9476" width="37.140625" style="114" customWidth="1"/>
    <col min="9477" max="9477" width="24.7109375" style="114" customWidth="1"/>
    <col min="9478" max="9478" width="11.7109375" style="114" customWidth="1"/>
    <col min="9479" max="9479" width="12" style="114" bestFit="1" customWidth="1"/>
    <col min="9480" max="9480" width="21.7109375" style="114" customWidth="1"/>
    <col min="9481" max="9728" width="9.140625" style="114"/>
    <col min="9729" max="9729" width="4.5703125" style="114" customWidth="1"/>
    <col min="9730" max="9730" width="6.85546875" style="114" customWidth="1"/>
    <col min="9731" max="9731" width="81.7109375" style="114" customWidth="1"/>
    <col min="9732" max="9732" width="37.140625" style="114" customWidth="1"/>
    <col min="9733" max="9733" width="24.7109375" style="114" customWidth="1"/>
    <col min="9734" max="9734" width="11.7109375" style="114" customWidth="1"/>
    <col min="9735" max="9735" width="12" style="114" bestFit="1" customWidth="1"/>
    <col min="9736" max="9736" width="21.7109375" style="114" customWidth="1"/>
    <col min="9737" max="9984" width="9.140625" style="114"/>
    <col min="9985" max="9985" width="4.5703125" style="114" customWidth="1"/>
    <col min="9986" max="9986" width="6.85546875" style="114" customWidth="1"/>
    <col min="9987" max="9987" width="81.7109375" style="114" customWidth="1"/>
    <col min="9988" max="9988" width="37.140625" style="114" customWidth="1"/>
    <col min="9989" max="9989" width="24.7109375" style="114" customWidth="1"/>
    <col min="9990" max="9990" width="11.7109375" style="114" customWidth="1"/>
    <col min="9991" max="9991" width="12" style="114" bestFit="1" customWidth="1"/>
    <col min="9992" max="9992" width="21.7109375" style="114" customWidth="1"/>
    <col min="9993" max="10240" width="9.140625" style="114"/>
    <col min="10241" max="10241" width="4.5703125" style="114" customWidth="1"/>
    <col min="10242" max="10242" width="6.85546875" style="114" customWidth="1"/>
    <col min="10243" max="10243" width="81.7109375" style="114" customWidth="1"/>
    <col min="10244" max="10244" width="37.140625" style="114" customWidth="1"/>
    <col min="10245" max="10245" width="24.7109375" style="114" customWidth="1"/>
    <col min="10246" max="10246" width="11.7109375" style="114" customWidth="1"/>
    <col min="10247" max="10247" width="12" style="114" bestFit="1" customWidth="1"/>
    <col min="10248" max="10248" width="21.7109375" style="114" customWidth="1"/>
    <col min="10249" max="10496" width="9.140625" style="114"/>
    <col min="10497" max="10497" width="4.5703125" style="114" customWidth="1"/>
    <col min="10498" max="10498" width="6.85546875" style="114" customWidth="1"/>
    <col min="10499" max="10499" width="81.7109375" style="114" customWidth="1"/>
    <col min="10500" max="10500" width="37.140625" style="114" customWidth="1"/>
    <col min="10501" max="10501" width="24.7109375" style="114" customWidth="1"/>
    <col min="10502" max="10502" width="11.7109375" style="114" customWidth="1"/>
    <col min="10503" max="10503" width="12" style="114" bestFit="1" customWidth="1"/>
    <col min="10504" max="10504" width="21.7109375" style="114" customWidth="1"/>
    <col min="10505" max="10752" width="9.140625" style="114"/>
    <col min="10753" max="10753" width="4.5703125" style="114" customWidth="1"/>
    <col min="10754" max="10754" width="6.85546875" style="114" customWidth="1"/>
    <col min="10755" max="10755" width="81.7109375" style="114" customWidth="1"/>
    <col min="10756" max="10756" width="37.140625" style="114" customWidth="1"/>
    <col min="10757" max="10757" width="24.7109375" style="114" customWidth="1"/>
    <col min="10758" max="10758" width="11.7109375" style="114" customWidth="1"/>
    <col min="10759" max="10759" width="12" style="114" bestFit="1" customWidth="1"/>
    <col min="10760" max="10760" width="21.7109375" style="114" customWidth="1"/>
    <col min="10761" max="11008" width="9.140625" style="114"/>
    <col min="11009" max="11009" width="4.5703125" style="114" customWidth="1"/>
    <col min="11010" max="11010" width="6.85546875" style="114" customWidth="1"/>
    <col min="11011" max="11011" width="81.7109375" style="114" customWidth="1"/>
    <col min="11012" max="11012" width="37.140625" style="114" customWidth="1"/>
    <col min="11013" max="11013" width="24.7109375" style="114" customWidth="1"/>
    <col min="11014" max="11014" width="11.7109375" style="114" customWidth="1"/>
    <col min="11015" max="11015" width="12" style="114" bestFit="1" customWidth="1"/>
    <col min="11016" max="11016" width="21.7109375" style="114" customWidth="1"/>
    <col min="11017" max="11264" width="9.140625" style="114"/>
    <col min="11265" max="11265" width="4.5703125" style="114" customWidth="1"/>
    <col min="11266" max="11266" width="6.85546875" style="114" customWidth="1"/>
    <col min="11267" max="11267" width="81.7109375" style="114" customWidth="1"/>
    <col min="11268" max="11268" width="37.140625" style="114" customWidth="1"/>
    <col min="11269" max="11269" width="24.7109375" style="114" customWidth="1"/>
    <col min="11270" max="11270" width="11.7109375" style="114" customWidth="1"/>
    <col min="11271" max="11271" width="12" style="114" bestFit="1" customWidth="1"/>
    <col min="11272" max="11272" width="21.7109375" style="114" customWidth="1"/>
    <col min="11273" max="11520" width="9.140625" style="114"/>
    <col min="11521" max="11521" width="4.5703125" style="114" customWidth="1"/>
    <col min="11522" max="11522" width="6.85546875" style="114" customWidth="1"/>
    <col min="11523" max="11523" width="81.7109375" style="114" customWidth="1"/>
    <col min="11524" max="11524" width="37.140625" style="114" customWidth="1"/>
    <col min="11525" max="11525" width="24.7109375" style="114" customWidth="1"/>
    <col min="11526" max="11526" width="11.7109375" style="114" customWidth="1"/>
    <col min="11527" max="11527" width="12" style="114" bestFit="1" customWidth="1"/>
    <col min="11528" max="11528" width="21.7109375" style="114" customWidth="1"/>
    <col min="11529" max="11776" width="9.140625" style="114"/>
    <col min="11777" max="11777" width="4.5703125" style="114" customWidth="1"/>
    <col min="11778" max="11778" width="6.85546875" style="114" customWidth="1"/>
    <col min="11779" max="11779" width="81.7109375" style="114" customWidth="1"/>
    <col min="11780" max="11780" width="37.140625" style="114" customWidth="1"/>
    <col min="11781" max="11781" width="24.7109375" style="114" customWidth="1"/>
    <col min="11782" max="11782" width="11.7109375" style="114" customWidth="1"/>
    <col min="11783" max="11783" width="12" style="114" bestFit="1" customWidth="1"/>
    <col min="11784" max="11784" width="21.7109375" style="114" customWidth="1"/>
    <col min="11785" max="12032" width="9.140625" style="114"/>
    <col min="12033" max="12033" width="4.5703125" style="114" customWidth="1"/>
    <col min="12034" max="12034" width="6.85546875" style="114" customWidth="1"/>
    <col min="12035" max="12035" width="81.7109375" style="114" customWidth="1"/>
    <col min="12036" max="12036" width="37.140625" style="114" customWidth="1"/>
    <col min="12037" max="12037" width="24.7109375" style="114" customWidth="1"/>
    <col min="12038" max="12038" width="11.7109375" style="114" customWidth="1"/>
    <col min="12039" max="12039" width="12" style="114" bestFit="1" customWidth="1"/>
    <col min="12040" max="12040" width="21.7109375" style="114" customWidth="1"/>
    <col min="12041" max="12288" width="9.140625" style="114"/>
    <col min="12289" max="12289" width="4.5703125" style="114" customWidth="1"/>
    <col min="12290" max="12290" width="6.85546875" style="114" customWidth="1"/>
    <col min="12291" max="12291" width="81.7109375" style="114" customWidth="1"/>
    <col min="12292" max="12292" width="37.140625" style="114" customWidth="1"/>
    <col min="12293" max="12293" width="24.7109375" style="114" customWidth="1"/>
    <col min="12294" max="12294" width="11.7109375" style="114" customWidth="1"/>
    <col min="12295" max="12295" width="12" style="114" bestFit="1" customWidth="1"/>
    <col min="12296" max="12296" width="21.7109375" style="114" customWidth="1"/>
    <col min="12297" max="12544" width="9.140625" style="114"/>
    <col min="12545" max="12545" width="4.5703125" style="114" customWidth="1"/>
    <col min="12546" max="12546" width="6.85546875" style="114" customWidth="1"/>
    <col min="12547" max="12547" width="81.7109375" style="114" customWidth="1"/>
    <col min="12548" max="12548" width="37.140625" style="114" customWidth="1"/>
    <col min="12549" max="12549" width="24.7109375" style="114" customWidth="1"/>
    <col min="12550" max="12550" width="11.7109375" style="114" customWidth="1"/>
    <col min="12551" max="12551" width="12" style="114" bestFit="1" customWidth="1"/>
    <col min="12552" max="12552" width="21.7109375" style="114" customWidth="1"/>
    <col min="12553" max="12800" width="9.140625" style="114"/>
    <col min="12801" max="12801" width="4.5703125" style="114" customWidth="1"/>
    <col min="12802" max="12802" width="6.85546875" style="114" customWidth="1"/>
    <col min="12803" max="12803" width="81.7109375" style="114" customWidth="1"/>
    <col min="12804" max="12804" width="37.140625" style="114" customWidth="1"/>
    <col min="12805" max="12805" width="24.7109375" style="114" customWidth="1"/>
    <col min="12806" max="12806" width="11.7109375" style="114" customWidth="1"/>
    <col min="12807" max="12807" width="12" style="114" bestFit="1" customWidth="1"/>
    <col min="12808" max="12808" width="21.7109375" style="114" customWidth="1"/>
    <col min="12809" max="13056" width="9.140625" style="114"/>
    <col min="13057" max="13057" width="4.5703125" style="114" customWidth="1"/>
    <col min="13058" max="13058" width="6.85546875" style="114" customWidth="1"/>
    <col min="13059" max="13059" width="81.7109375" style="114" customWidth="1"/>
    <col min="13060" max="13060" width="37.140625" style="114" customWidth="1"/>
    <col min="13061" max="13061" width="24.7109375" style="114" customWidth="1"/>
    <col min="13062" max="13062" width="11.7109375" style="114" customWidth="1"/>
    <col min="13063" max="13063" width="12" style="114" bestFit="1" customWidth="1"/>
    <col min="13064" max="13064" width="21.7109375" style="114" customWidth="1"/>
    <col min="13065" max="13312" width="9.140625" style="114"/>
    <col min="13313" max="13313" width="4.5703125" style="114" customWidth="1"/>
    <col min="13314" max="13314" width="6.85546875" style="114" customWidth="1"/>
    <col min="13315" max="13315" width="81.7109375" style="114" customWidth="1"/>
    <col min="13316" max="13316" width="37.140625" style="114" customWidth="1"/>
    <col min="13317" max="13317" width="24.7109375" style="114" customWidth="1"/>
    <col min="13318" max="13318" width="11.7109375" style="114" customWidth="1"/>
    <col min="13319" max="13319" width="12" style="114" bestFit="1" customWidth="1"/>
    <col min="13320" max="13320" width="21.7109375" style="114" customWidth="1"/>
    <col min="13321" max="13568" width="9.140625" style="114"/>
    <col min="13569" max="13569" width="4.5703125" style="114" customWidth="1"/>
    <col min="13570" max="13570" width="6.85546875" style="114" customWidth="1"/>
    <col min="13571" max="13571" width="81.7109375" style="114" customWidth="1"/>
    <col min="13572" max="13572" width="37.140625" style="114" customWidth="1"/>
    <col min="13573" max="13573" width="24.7109375" style="114" customWidth="1"/>
    <col min="13574" max="13574" width="11.7109375" style="114" customWidth="1"/>
    <col min="13575" max="13575" width="12" style="114" bestFit="1" customWidth="1"/>
    <col min="13576" max="13576" width="21.7109375" style="114" customWidth="1"/>
    <col min="13577" max="13824" width="9.140625" style="114"/>
    <col min="13825" max="13825" width="4.5703125" style="114" customWidth="1"/>
    <col min="13826" max="13826" width="6.85546875" style="114" customWidth="1"/>
    <col min="13827" max="13827" width="81.7109375" style="114" customWidth="1"/>
    <col min="13828" max="13828" width="37.140625" style="114" customWidth="1"/>
    <col min="13829" max="13829" width="24.7109375" style="114" customWidth="1"/>
    <col min="13830" max="13830" width="11.7109375" style="114" customWidth="1"/>
    <col min="13831" max="13831" width="12" style="114" bestFit="1" customWidth="1"/>
    <col min="13832" max="13832" width="21.7109375" style="114" customWidth="1"/>
    <col min="13833" max="14080" width="9.140625" style="114"/>
    <col min="14081" max="14081" width="4.5703125" style="114" customWidth="1"/>
    <col min="14082" max="14082" width="6.85546875" style="114" customWidth="1"/>
    <col min="14083" max="14083" width="81.7109375" style="114" customWidth="1"/>
    <col min="14084" max="14084" width="37.140625" style="114" customWidth="1"/>
    <col min="14085" max="14085" width="24.7109375" style="114" customWidth="1"/>
    <col min="14086" max="14086" width="11.7109375" style="114" customWidth="1"/>
    <col min="14087" max="14087" width="12" style="114" bestFit="1" customWidth="1"/>
    <col min="14088" max="14088" width="21.7109375" style="114" customWidth="1"/>
    <col min="14089" max="14336" width="9.140625" style="114"/>
    <col min="14337" max="14337" width="4.5703125" style="114" customWidth="1"/>
    <col min="14338" max="14338" width="6.85546875" style="114" customWidth="1"/>
    <col min="14339" max="14339" width="81.7109375" style="114" customWidth="1"/>
    <col min="14340" max="14340" width="37.140625" style="114" customWidth="1"/>
    <col min="14341" max="14341" width="24.7109375" style="114" customWidth="1"/>
    <col min="14342" max="14342" width="11.7109375" style="114" customWidth="1"/>
    <col min="14343" max="14343" width="12" style="114" bestFit="1" customWidth="1"/>
    <col min="14344" max="14344" width="21.7109375" style="114" customWidth="1"/>
    <col min="14345" max="14592" width="9.140625" style="114"/>
    <col min="14593" max="14593" width="4.5703125" style="114" customWidth="1"/>
    <col min="14594" max="14594" width="6.85546875" style="114" customWidth="1"/>
    <col min="14595" max="14595" width="81.7109375" style="114" customWidth="1"/>
    <col min="14596" max="14596" width="37.140625" style="114" customWidth="1"/>
    <col min="14597" max="14597" width="24.7109375" style="114" customWidth="1"/>
    <col min="14598" max="14598" width="11.7109375" style="114" customWidth="1"/>
    <col min="14599" max="14599" width="12" style="114" bestFit="1" customWidth="1"/>
    <col min="14600" max="14600" width="21.7109375" style="114" customWidth="1"/>
    <col min="14601" max="14848" width="9.140625" style="114"/>
    <col min="14849" max="14849" width="4.5703125" style="114" customWidth="1"/>
    <col min="14850" max="14850" width="6.85546875" style="114" customWidth="1"/>
    <col min="14851" max="14851" width="81.7109375" style="114" customWidth="1"/>
    <col min="14852" max="14852" width="37.140625" style="114" customWidth="1"/>
    <col min="14853" max="14853" width="24.7109375" style="114" customWidth="1"/>
    <col min="14854" max="14854" width="11.7109375" style="114" customWidth="1"/>
    <col min="14855" max="14855" width="12" style="114" bestFit="1" customWidth="1"/>
    <col min="14856" max="14856" width="21.7109375" style="114" customWidth="1"/>
    <col min="14857" max="15104" width="9.140625" style="114"/>
    <col min="15105" max="15105" width="4.5703125" style="114" customWidth="1"/>
    <col min="15106" max="15106" width="6.85546875" style="114" customWidth="1"/>
    <col min="15107" max="15107" width="81.7109375" style="114" customWidth="1"/>
    <col min="15108" max="15108" width="37.140625" style="114" customWidth="1"/>
    <col min="15109" max="15109" width="24.7109375" style="114" customWidth="1"/>
    <col min="15110" max="15110" width="11.7109375" style="114" customWidth="1"/>
    <col min="15111" max="15111" width="12" style="114" bestFit="1" customWidth="1"/>
    <col min="15112" max="15112" width="21.7109375" style="114" customWidth="1"/>
    <col min="15113" max="15360" width="9.140625" style="114"/>
    <col min="15361" max="15361" width="4.5703125" style="114" customWidth="1"/>
    <col min="15362" max="15362" width="6.85546875" style="114" customWidth="1"/>
    <col min="15363" max="15363" width="81.7109375" style="114" customWidth="1"/>
    <col min="15364" max="15364" width="37.140625" style="114" customWidth="1"/>
    <col min="15365" max="15365" width="24.7109375" style="114" customWidth="1"/>
    <col min="15366" max="15366" width="11.7109375" style="114" customWidth="1"/>
    <col min="15367" max="15367" width="12" style="114" bestFit="1" customWidth="1"/>
    <col min="15368" max="15368" width="21.7109375" style="114" customWidth="1"/>
    <col min="15369" max="15616" width="9.140625" style="114"/>
    <col min="15617" max="15617" width="4.5703125" style="114" customWidth="1"/>
    <col min="15618" max="15618" width="6.85546875" style="114" customWidth="1"/>
    <col min="15619" max="15619" width="81.7109375" style="114" customWidth="1"/>
    <col min="15620" max="15620" width="37.140625" style="114" customWidth="1"/>
    <col min="15621" max="15621" width="24.7109375" style="114" customWidth="1"/>
    <col min="15622" max="15622" width="11.7109375" style="114" customWidth="1"/>
    <col min="15623" max="15623" width="12" style="114" bestFit="1" customWidth="1"/>
    <col min="15624" max="15624" width="21.7109375" style="114" customWidth="1"/>
    <col min="15625" max="15872" width="9.140625" style="114"/>
    <col min="15873" max="15873" width="4.5703125" style="114" customWidth="1"/>
    <col min="15874" max="15874" width="6.85546875" style="114" customWidth="1"/>
    <col min="15875" max="15875" width="81.7109375" style="114" customWidth="1"/>
    <col min="15876" max="15876" width="37.140625" style="114" customWidth="1"/>
    <col min="15877" max="15877" width="24.7109375" style="114" customWidth="1"/>
    <col min="15878" max="15878" width="11.7109375" style="114" customWidth="1"/>
    <col min="15879" max="15879" width="12" style="114" bestFit="1" customWidth="1"/>
    <col min="15880" max="15880" width="21.7109375" style="114" customWidth="1"/>
    <col min="15881" max="16128" width="9.140625" style="114"/>
    <col min="16129" max="16129" width="4.5703125" style="114" customWidth="1"/>
    <col min="16130" max="16130" width="6.85546875" style="114" customWidth="1"/>
    <col min="16131" max="16131" width="81.7109375" style="114" customWidth="1"/>
    <col min="16132" max="16132" width="37.140625" style="114" customWidth="1"/>
    <col min="16133" max="16133" width="24.7109375" style="114" customWidth="1"/>
    <col min="16134" max="16134" width="11.7109375" style="114" customWidth="1"/>
    <col min="16135" max="16135" width="12" style="114" bestFit="1" customWidth="1"/>
    <col min="16136" max="16136" width="21.7109375" style="114" customWidth="1"/>
    <col min="16137" max="16384" width="9.140625" style="114"/>
  </cols>
  <sheetData>
    <row r="1" spans="1:9" ht="30" customHeight="1">
      <c r="A1" s="245" t="s">
        <v>257</v>
      </c>
      <c r="B1" s="245" t="s">
        <v>4391</v>
      </c>
      <c r="C1" s="245" t="s">
        <v>4392</v>
      </c>
      <c r="D1" s="245" t="s">
        <v>4393</v>
      </c>
      <c r="E1" s="245" t="s">
        <v>4393</v>
      </c>
      <c r="F1" s="245" t="s">
        <v>4394</v>
      </c>
      <c r="G1" s="245" t="s">
        <v>4395</v>
      </c>
    </row>
    <row r="2" spans="1:9" s="115" customFormat="1" ht="12" customHeight="1">
      <c r="A2">
        <v>19</v>
      </c>
      <c r="B2" t="s">
        <v>2140</v>
      </c>
      <c r="C2" t="s">
        <v>3639</v>
      </c>
      <c r="D2" t="str">
        <f t="shared" ref="D2:D65" si="0">A2&amp;" "&amp;B2</f>
        <v>19 HRVATSKI SABOR</v>
      </c>
      <c r="E2" t="s">
        <v>3640</v>
      </c>
      <c r="F2" t="s">
        <v>2141</v>
      </c>
      <c r="G2" t="s">
        <v>3641</v>
      </c>
    </row>
    <row r="3" spans="1:9" s="116" customFormat="1" ht="15" customHeight="1">
      <c r="A3">
        <v>35</v>
      </c>
      <c r="B3" t="s">
        <v>2148</v>
      </c>
      <c r="C3" t="s">
        <v>3639</v>
      </c>
      <c r="D3" t="str">
        <f t="shared" si="0"/>
        <v>35 URED PREDSJEDNIKA REPUBLIKE HRVATSKE</v>
      </c>
      <c r="E3" t="s">
        <v>3643</v>
      </c>
      <c r="F3" t="s">
        <v>2149</v>
      </c>
      <c r="G3" t="s">
        <v>3641</v>
      </c>
    </row>
    <row r="4" spans="1:9" s="116" customFormat="1" ht="15" customHeight="1">
      <c r="A4">
        <v>51</v>
      </c>
      <c r="B4" t="s">
        <v>2153</v>
      </c>
      <c r="C4" t="s">
        <v>3639</v>
      </c>
      <c r="D4" t="str">
        <f t="shared" si="0"/>
        <v>51 VLADA REPUBLIKE HRVATSKE</v>
      </c>
      <c r="E4" t="s">
        <v>3647</v>
      </c>
      <c r="F4" t="s">
        <v>2154</v>
      </c>
      <c r="G4" t="s">
        <v>3641</v>
      </c>
    </row>
    <row r="5" spans="1:9" s="116" customFormat="1" ht="15" customHeight="1">
      <c r="A5">
        <v>115</v>
      </c>
      <c r="B5" t="s">
        <v>2162</v>
      </c>
      <c r="C5" t="s">
        <v>3699</v>
      </c>
      <c r="D5" t="str">
        <f t="shared" si="0"/>
        <v>115 URED ZA ZAKONODAVSTVO</v>
      </c>
      <c r="E5" t="s">
        <v>3705</v>
      </c>
      <c r="F5" t="s">
        <v>2163</v>
      </c>
      <c r="G5" t="s">
        <v>3641</v>
      </c>
    </row>
    <row r="6" spans="1:9" s="116" customFormat="1" ht="15" customHeight="1">
      <c r="A6">
        <v>123</v>
      </c>
      <c r="B6" t="s">
        <v>3706</v>
      </c>
      <c r="C6" t="s">
        <v>3699</v>
      </c>
      <c r="D6" t="str">
        <f t="shared" si="0"/>
        <v>123 URED ZA OPĆE POSLOVE HRVATSKOG  SABORA I VLADE REPUBLIKE HRVATSKE</v>
      </c>
      <c r="E6" t="s">
        <v>3707</v>
      </c>
      <c r="F6" t="s">
        <v>2164</v>
      </c>
      <c r="G6" t="s">
        <v>3641</v>
      </c>
    </row>
    <row r="7" spans="1:9" ht="15" customHeight="1">
      <c r="A7">
        <v>174</v>
      </c>
      <c r="B7" t="s">
        <v>2185</v>
      </c>
      <c r="C7" t="s">
        <v>3639</v>
      </c>
      <c r="D7" t="str">
        <f t="shared" si="0"/>
        <v>174 MINISTARSTVO OBRANE</v>
      </c>
      <c r="E7" t="s">
        <v>3650</v>
      </c>
      <c r="F7" t="s">
        <v>2186</v>
      </c>
      <c r="G7" t="s">
        <v>3641</v>
      </c>
      <c r="I7" s="116"/>
    </row>
    <row r="8" spans="1:9" s="116" customFormat="1" ht="15" customHeight="1">
      <c r="A8">
        <v>713</v>
      </c>
      <c r="B8" t="s">
        <v>2199</v>
      </c>
      <c r="C8" t="s">
        <v>3639</v>
      </c>
      <c r="D8" t="str">
        <f t="shared" si="0"/>
        <v>713 MINISTARSTVO UNUTARNJIH POSLOVA</v>
      </c>
      <c r="E8" t="s">
        <v>3653</v>
      </c>
      <c r="F8" t="s">
        <v>2200</v>
      </c>
      <c r="G8" t="s">
        <v>3641</v>
      </c>
    </row>
    <row r="9" spans="1:9" s="116" customFormat="1" ht="15" customHeight="1">
      <c r="A9">
        <v>721</v>
      </c>
      <c r="B9" t="s">
        <v>3655</v>
      </c>
      <c r="C9" t="s">
        <v>3639</v>
      </c>
      <c r="D9" t="str">
        <f t="shared" si="0"/>
        <v>721 MINISTARSTVO VANJSKIH I EUROPSKIH POSLOVA REPUBLIKE HRVATSKE</v>
      </c>
      <c r="E9" t="s">
        <v>3656</v>
      </c>
      <c r="F9" t="s">
        <v>2208</v>
      </c>
      <c r="G9" t="s">
        <v>3641</v>
      </c>
    </row>
    <row r="10" spans="1:9" s="116" customFormat="1" ht="15" customHeight="1">
      <c r="A10">
        <v>756</v>
      </c>
      <c r="B10" t="s">
        <v>2211</v>
      </c>
      <c r="C10" t="s">
        <v>3639</v>
      </c>
      <c r="D10" t="str">
        <f t="shared" si="0"/>
        <v>756 MINISTARSTVO KULTURE I MEDIJA</v>
      </c>
      <c r="E10" t="s">
        <v>3658</v>
      </c>
      <c r="F10" t="s">
        <v>2212</v>
      </c>
      <c r="G10" t="s">
        <v>3641</v>
      </c>
    </row>
    <row r="11" spans="1:9" ht="15" customHeight="1">
      <c r="A11">
        <v>764</v>
      </c>
      <c r="B11" t="s">
        <v>2244</v>
      </c>
      <c r="C11" t="s">
        <v>3736</v>
      </c>
      <c r="D11" t="str">
        <f t="shared" si="0"/>
        <v>764 HRVATSKI DRŽAVNI ARHIV</v>
      </c>
      <c r="E11" t="s">
        <v>3750</v>
      </c>
      <c r="F11" t="s">
        <v>2245</v>
      </c>
      <c r="G11" t="s">
        <v>3641</v>
      </c>
      <c r="I11" s="116"/>
    </row>
    <row r="12" spans="1:9" ht="15" customHeight="1">
      <c r="A12">
        <v>789</v>
      </c>
      <c r="B12" t="s">
        <v>2213</v>
      </c>
      <c r="C12" t="s">
        <v>3736</v>
      </c>
      <c r="D12" t="str">
        <f t="shared" si="0"/>
        <v>789 DRŽAVNI ARHIV U BJELOVARU</v>
      </c>
      <c r="E12" t="s">
        <v>3748</v>
      </c>
      <c r="F12" t="s">
        <v>2214</v>
      </c>
      <c r="G12" t="s">
        <v>3641</v>
      </c>
      <c r="I12" s="116"/>
    </row>
    <row r="13" spans="1:9" ht="15" customHeight="1">
      <c r="A13">
        <v>797</v>
      </c>
      <c r="B13" t="s">
        <v>2215</v>
      </c>
      <c r="C13" t="s">
        <v>3736</v>
      </c>
      <c r="D13" t="str">
        <f t="shared" si="0"/>
        <v>797 DRŽAVNI ARHIV U DUBROVNIKU</v>
      </c>
      <c r="E13" t="s">
        <v>3752</v>
      </c>
      <c r="F13" t="s">
        <v>2216</v>
      </c>
      <c r="G13" t="s">
        <v>3641</v>
      </c>
      <c r="I13" s="116"/>
    </row>
    <row r="14" spans="1:9" ht="15" customHeight="1">
      <c r="A14">
        <v>801</v>
      </c>
      <c r="B14" t="s">
        <v>2219</v>
      </c>
      <c r="C14" t="s">
        <v>3736</v>
      </c>
      <c r="D14" t="str">
        <f t="shared" si="0"/>
        <v>801 DRŽAVNI ARHIV U KARLOVCU</v>
      </c>
      <c r="E14" t="s">
        <v>3754</v>
      </c>
      <c r="F14" t="s">
        <v>2220</v>
      </c>
      <c r="G14" t="s">
        <v>3641</v>
      </c>
      <c r="I14" s="116"/>
    </row>
    <row r="15" spans="1:9" ht="15" customHeight="1">
      <c r="A15">
        <v>810</v>
      </c>
      <c r="B15" t="s">
        <v>2221</v>
      </c>
      <c r="C15" t="s">
        <v>3736</v>
      </c>
      <c r="D15" t="str">
        <f t="shared" si="0"/>
        <v>810 DRŽAVNI ARHIV U OSIJEKU</v>
      </c>
      <c r="E15" t="s">
        <v>3740</v>
      </c>
      <c r="F15" t="s">
        <v>2222</v>
      </c>
      <c r="G15" t="s">
        <v>3641</v>
      </c>
      <c r="I15" s="116"/>
    </row>
    <row r="16" spans="1:9" ht="15" customHeight="1">
      <c r="A16">
        <v>828</v>
      </c>
      <c r="B16" t="s">
        <v>2223</v>
      </c>
      <c r="C16" t="s">
        <v>3736</v>
      </c>
      <c r="D16" t="str">
        <f t="shared" si="0"/>
        <v>828 DRŽAVNI ARHIV U PAZINU</v>
      </c>
      <c r="E16" t="s">
        <v>3746</v>
      </c>
      <c r="F16" t="s">
        <v>2224</v>
      </c>
      <c r="G16" t="s">
        <v>3641</v>
      </c>
      <c r="I16" s="116"/>
    </row>
    <row r="17" spans="1:9" ht="15" customHeight="1">
      <c r="A17">
        <v>836</v>
      </c>
      <c r="B17" t="s">
        <v>2225</v>
      </c>
      <c r="C17" t="s">
        <v>3736</v>
      </c>
      <c r="D17" t="str">
        <f t="shared" si="0"/>
        <v>836 DRŽAVNI ARHIV U RIJECI</v>
      </c>
      <c r="E17" t="s">
        <v>3749</v>
      </c>
      <c r="F17" t="s">
        <v>2226</v>
      </c>
      <c r="G17" t="s">
        <v>3641</v>
      </c>
      <c r="I17" s="116"/>
    </row>
    <row r="18" spans="1:9" ht="15" customHeight="1">
      <c r="A18">
        <v>844</v>
      </c>
      <c r="B18" t="s">
        <v>2227</v>
      </c>
      <c r="C18" t="s">
        <v>3736</v>
      </c>
      <c r="D18" t="str">
        <f t="shared" si="0"/>
        <v>844 DRŽAVNI ARHIV U SISKU</v>
      </c>
      <c r="E18" t="s">
        <v>3753</v>
      </c>
      <c r="F18" t="s">
        <v>2228</v>
      </c>
      <c r="G18" t="s">
        <v>3641</v>
      </c>
      <c r="I18" s="116"/>
    </row>
    <row r="19" spans="1:9" ht="15" customHeight="1">
      <c r="A19">
        <v>852</v>
      </c>
      <c r="B19" t="s">
        <v>2229</v>
      </c>
      <c r="C19" t="s">
        <v>3736</v>
      </c>
      <c r="D19" t="str">
        <f t="shared" si="0"/>
        <v>852 DRŽAVNI ARHIV U SLAVONSKOM BRODU</v>
      </c>
      <c r="E19" t="s">
        <v>3751</v>
      </c>
      <c r="F19" t="s">
        <v>2230</v>
      </c>
      <c r="G19" t="s">
        <v>3641</v>
      </c>
      <c r="I19" s="116"/>
    </row>
    <row r="20" spans="1:9">
      <c r="A20">
        <v>869</v>
      </c>
      <c r="B20" t="s">
        <v>2231</v>
      </c>
      <c r="C20" t="s">
        <v>3736</v>
      </c>
      <c r="D20" t="str">
        <f t="shared" si="0"/>
        <v>869 DRŽAVNI ARHIV U SPLITU</v>
      </c>
      <c r="E20" t="s">
        <v>3742</v>
      </c>
      <c r="F20" t="s">
        <v>2232</v>
      </c>
      <c r="G20" t="s">
        <v>3641</v>
      </c>
      <c r="I20" s="116"/>
    </row>
    <row r="21" spans="1:9" ht="15" customHeight="1">
      <c r="A21">
        <v>877</v>
      </c>
      <c r="B21" t="s">
        <v>2235</v>
      </c>
      <c r="C21" t="s">
        <v>3736</v>
      </c>
      <c r="D21" t="str">
        <f t="shared" si="0"/>
        <v>877 DRŽAVNI ARHIV U VARAŽDINU</v>
      </c>
      <c r="E21" t="s">
        <v>3747</v>
      </c>
      <c r="F21" t="s">
        <v>2236</v>
      </c>
      <c r="G21" t="s">
        <v>3641</v>
      </c>
      <c r="I21" s="116"/>
    </row>
    <row r="22" spans="1:9" ht="15" customHeight="1">
      <c r="A22">
        <v>885</v>
      </c>
      <c r="B22" t="s">
        <v>2239</v>
      </c>
      <c r="C22" t="s">
        <v>3736</v>
      </c>
      <c r="D22" t="str">
        <f t="shared" si="0"/>
        <v>885 DRŽAVNI ARHIV U ZADRU</v>
      </c>
      <c r="E22" t="s">
        <v>3756</v>
      </c>
      <c r="F22" t="s">
        <v>2240</v>
      </c>
      <c r="G22" t="s">
        <v>3641</v>
      </c>
      <c r="I22" s="116"/>
    </row>
    <row r="23" spans="1:9" ht="15" customHeight="1">
      <c r="A23">
        <v>893</v>
      </c>
      <c r="B23" t="s">
        <v>2241</v>
      </c>
      <c r="C23" t="s">
        <v>3736</v>
      </c>
      <c r="D23" t="str">
        <f t="shared" si="0"/>
        <v>893 DRŽAVNI ARHIV U ZAGREBU</v>
      </c>
      <c r="E23" t="s">
        <v>3741</v>
      </c>
      <c r="F23" t="s">
        <v>2242</v>
      </c>
      <c r="G23" t="s">
        <v>3641</v>
      </c>
      <c r="H23" s="117"/>
      <c r="I23" s="116"/>
    </row>
    <row r="24" spans="1:9" s="116" customFormat="1" ht="15" customHeight="1">
      <c r="A24">
        <v>908</v>
      </c>
      <c r="B24" t="s">
        <v>2254</v>
      </c>
      <c r="C24" t="s">
        <v>3736</v>
      </c>
      <c r="D24" t="str">
        <f t="shared" si="0"/>
        <v>908 ARHEOLOŠKI MUZEJ U SPLITU</v>
      </c>
      <c r="E24" t="s">
        <v>3774</v>
      </c>
      <c r="F24" t="s">
        <v>2255</v>
      </c>
      <c r="G24" t="s">
        <v>3641</v>
      </c>
    </row>
    <row r="25" spans="1:9" ht="15" customHeight="1">
      <c r="A25">
        <v>916</v>
      </c>
      <c r="B25" t="s">
        <v>2256</v>
      </c>
      <c r="C25" t="s">
        <v>3736</v>
      </c>
      <c r="D25" t="str">
        <f t="shared" si="0"/>
        <v>916 ARHEOLOŠKI MUZEJ ZADAR</v>
      </c>
      <c r="E25" t="s">
        <v>3764</v>
      </c>
      <c r="F25" t="s">
        <v>2257</v>
      </c>
      <c r="G25" t="s">
        <v>3641</v>
      </c>
      <c r="I25" s="116"/>
    </row>
    <row r="26" spans="1:9" ht="15" customHeight="1">
      <c r="A26">
        <v>924</v>
      </c>
      <c r="B26" t="s">
        <v>2248</v>
      </c>
      <c r="C26" t="s">
        <v>3736</v>
      </c>
      <c r="D26" t="str">
        <f t="shared" si="0"/>
        <v>924 ARHEOLOŠKI MUZEJ ISTRE</v>
      </c>
      <c r="E26" t="s">
        <v>3783</v>
      </c>
      <c r="F26" t="s">
        <v>2249</v>
      </c>
      <c r="G26" t="s">
        <v>3641</v>
      </c>
      <c r="I26" s="116"/>
    </row>
    <row r="27" spans="1:9" s="116" customFormat="1" ht="15" customHeight="1">
      <c r="A27">
        <v>932</v>
      </c>
      <c r="B27" t="s">
        <v>3775</v>
      </c>
      <c r="C27" t="s">
        <v>3736</v>
      </c>
      <c r="D27" t="str">
        <f t="shared" si="0"/>
        <v>932 DVOR TRAKOŠĆAN</v>
      </c>
      <c r="E27" t="s">
        <v>3776</v>
      </c>
      <c r="F27" t="s">
        <v>2258</v>
      </c>
      <c r="G27" t="s">
        <v>3641</v>
      </c>
    </row>
    <row r="28" spans="1:9" s="116" customFormat="1" ht="15" customHeight="1">
      <c r="A28">
        <v>949</v>
      </c>
      <c r="B28" t="s">
        <v>3779</v>
      </c>
      <c r="C28" t="s">
        <v>3736</v>
      </c>
      <c r="D28" t="str">
        <f t="shared" si="0"/>
        <v>949 MUZEJI IVANA MEŠTROVIĆA</v>
      </c>
      <c r="E28" t="s">
        <v>3780</v>
      </c>
      <c r="F28" t="s">
        <v>2279</v>
      </c>
      <c r="G28" t="s">
        <v>3641</v>
      </c>
    </row>
    <row r="29" spans="1:9" s="116" customFormat="1" ht="15" customHeight="1">
      <c r="A29">
        <v>965</v>
      </c>
      <c r="B29" t="s">
        <v>2264</v>
      </c>
      <c r="C29" t="s">
        <v>3736</v>
      </c>
      <c r="D29" t="str">
        <f t="shared" si="0"/>
        <v>965 HRVATSKI POVIJESNI MUZEJ</v>
      </c>
      <c r="E29" t="s">
        <v>3784</v>
      </c>
      <c r="F29" t="s">
        <v>2265</v>
      </c>
      <c r="G29" t="s">
        <v>3641</v>
      </c>
    </row>
    <row r="30" spans="1:9" s="116" customFormat="1" ht="15" customHeight="1">
      <c r="A30">
        <v>973</v>
      </c>
      <c r="B30" t="s">
        <v>3771</v>
      </c>
      <c r="C30" t="s">
        <v>3736</v>
      </c>
      <c r="D30" t="str">
        <f t="shared" si="0"/>
        <v>973 NACIONALNI MUZEJ MODERNE UMJETNOSTI</v>
      </c>
      <c r="E30" t="s">
        <v>3772</v>
      </c>
      <c r="F30" t="s">
        <v>2271</v>
      </c>
      <c r="G30" t="s">
        <v>3641</v>
      </c>
    </row>
    <row r="31" spans="1:9" s="116" customFormat="1" ht="15" customHeight="1">
      <c r="A31">
        <v>990</v>
      </c>
      <c r="B31" t="s">
        <v>2273</v>
      </c>
      <c r="C31" t="s">
        <v>3736</v>
      </c>
      <c r="D31" t="str">
        <f t="shared" si="0"/>
        <v>990 MUZEJ HRVATSKIH ARHEOLOŠKIH SPOMENIKA SPLIT</v>
      </c>
      <c r="E31" t="s">
        <v>3787</v>
      </c>
      <c r="F31" t="s">
        <v>2274</v>
      </c>
      <c r="G31" t="s">
        <v>3641</v>
      </c>
    </row>
    <row r="32" spans="1:9" s="116" customFormat="1" ht="15" customHeight="1">
      <c r="A32">
        <v>1003</v>
      </c>
      <c r="B32" t="s">
        <v>3765</v>
      </c>
      <c r="C32" t="s">
        <v>3736</v>
      </c>
      <c r="D32" t="str">
        <f t="shared" si="0"/>
        <v>1003 MUZEJ SLAVONIJE</v>
      </c>
      <c r="E32" t="s">
        <v>3766</v>
      </c>
      <c r="F32" t="s">
        <v>2276</v>
      </c>
      <c r="G32" t="s">
        <v>3641</v>
      </c>
    </row>
    <row r="33" spans="1:9" s="116" customFormat="1" ht="15" customHeight="1">
      <c r="A33">
        <v>1011</v>
      </c>
      <c r="B33" t="s">
        <v>3785</v>
      </c>
      <c r="C33" t="s">
        <v>3736</v>
      </c>
      <c r="D33" t="str">
        <f t="shared" si="0"/>
        <v>1011 MUZEJI HRVATSKOG ZAGORJA</v>
      </c>
      <c r="E33" t="s">
        <v>3786</v>
      </c>
      <c r="F33" t="s">
        <v>2275</v>
      </c>
      <c r="G33" t="s">
        <v>3641</v>
      </c>
    </row>
    <row r="34" spans="1:9" s="116" customFormat="1" ht="15" customHeight="1">
      <c r="A34">
        <v>1020</v>
      </c>
      <c r="B34" t="s">
        <v>2280</v>
      </c>
      <c r="C34" t="s">
        <v>3736</v>
      </c>
      <c r="D34" t="str">
        <f t="shared" si="0"/>
        <v>1020 MUZEJSKI DOKUMENTACIJSKI CENTAR</v>
      </c>
      <c r="E34" t="s">
        <v>3761</v>
      </c>
      <c r="F34" t="s">
        <v>2281</v>
      </c>
      <c r="G34" t="s">
        <v>3641</v>
      </c>
    </row>
    <row r="35" spans="1:9" s="116" customFormat="1" ht="15" customHeight="1">
      <c r="A35">
        <v>1038</v>
      </c>
      <c r="B35" t="s">
        <v>2282</v>
      </c>
      <c r="C35" t="s">
        <v>3736</v>
      </c>
      <c r="D35" t="str">
        <f t="shared" si="0"/>
        <v>1038 TIFLOLOŠKI MUZEJ</v>
      </c>
      <c r="E35" t="s">
        <v>3763</v>
      </c>
      <c r="F35" t="s">
        <v>2283</v>
      </c>
      <c r="G35" t="s">
        <v>3641</v>
      </c>
    </row>
    <row r="36" spans="1:9" s="116" customFormat="1" ht="15" customHeight="1">
      <c r="A36">
        <v>1046</v>
      </c>
      <c r="B36" t="s">
        <v>3793</v>
      </c>
      <c r="C36" t="s">
        <v>3736</v>
      </c>
      <c r="D36" t="str">
        <f t="shared" si="0"/>
        <v>1046 ANSAMBL NARODNIH PLESOVA I PJESAMA HRVATSKE LADO</v>
      </c>
      <c r="E36" t="s">
        <v>3794</v>
      </c>
      <c r="F36" t="s">
        <v>2287</v>
      </c>
      <c r="G36" t="s">
        <v>3641</v>
      </c>
    </row>
    <row r="37" spans="1:9" s="116" customFormat="1" ht="15" customHeight="1">
      <c r="A37">
        <v>1079</v>
      </c>
      <c r="B37" t="s">
        <v>3659</v>
      </c>
      <c r="C37" t="s">
        <v>3639</v>
      </c>
      <c r="D37" t="str">
        <f t="shared" si="0"/>
        <v>1079 MINISTARSTVO POLJOPRIVREDE, ŠUMARSTVA I RIBARSTVA</v>
      </c>
      <c r="E37" t="s">
        <v>3660</v>
      </c>
      <c r="F37" t="s">
        <v>2297</v>
      </c>
      <c r="G37" t="s">
        <v>3641</v>
      </c>
    </row>
    <row r="38" spans="1:9" s="116" customFormat="1" ht="15" customHeight="1">
      <c r="A38">
        <v>1087</v>
      </c>
      <c r="B38" t="s">
        <v>2308</v>
      </c>
      <c r="C38" t="s">
        <v>3639</v>
      </c>
      <c r="D38" t="str">
        <f t="shared" si="0"/>
        <v>1087 MINISTARSTVO MORA, PROMETA I INFRASTRUKTURE</v>
      </c>
      <c r="E38" t="s">
        <v>3663</v>
      </c>
      <c r="F38" t="s">
        <v>2309</v>
      </c>
      <c r="G38" t="s">
        <v>3641</v>
      </c>
    </row>
    <row r="39" spans="1:9" s="116" customFormat="1" ht="15" customHeight="1">
      <c r="A39">
        <v>1222</v>
      </c>
      <c r="B39" t="s">
        <v>3667</v>
      </c>
      <c r="C39" t="s">
        <v>3639</v>
      </c>
      <c r="D39" t="str">
        <f t="shared" si="0"/>
        <v>1222 MINISTARSTVO ZNANOSTI, OBRAZOVANJA I MLADIH</v>
      </c>
      <c r="E39" t="s">
        <v>3668</v>
      </c>
      <c r="F39" t="s">
        <v>1217</v>
      </c>
      <c r="G39" t="s">
        <v>3641</v>
      </c>
    </row>
    <row r="40" spans="1:9" ht="15" customHeight="1">
      <c r="A40">
        <v>1757</v>
      </c>
      <c r="B40" t="s">
        <v>3939</v>
      </c>
      <c r="C40" t="s">
        <v>3862</v>
      </c>
      <c r="D40" t="str">
        <f t="shared" si="0"/>
        <v>1757 SVEUČILIŠTE U ZAGREBU FAKULTET ELEKTROTEHNIKE I RAČUNARSTVA</v>
      </c>
      <c r="E40" t="s">
        <v>3940</v>
      </c>
      <c r="F40" t="s">
        <v>408</v>
      </c>
      <c r="G40" t="s">
        <v>3641</v>
      </c>
      <c r="I40" s="116"/>
    </row>
    <row r="41" spans="1:9" ht="15" customHeight="1">
      <c r="A41">
        <v>1781</v>
      </c>
      <c r="B41" t="s">
        <v>459</v>
      </c>
      <c r="C41" t="s">
        <v>3862</v>
      </c>
      <c r="D41" t="str">
        <f t="shared" si="0"/>
        <v>1781 SVEUČILIŠTE U ZAGREBU - PRIRODOSLOVNO-MATEMATIČKI FAKULTET</v>
      </c>
      <c r="E41" t="s">
        <v>3877</v>
      </c>
      <c r="F41" t="s">
        <v>461</v>
      </c>
      <c r="G41" t="s">
        <v>3641</v>
      </c>
      <c r="I41" s="116"/>
    </row>
    <row r="42" spans="1:9" s="116" customFormat="1" ht="15" customHeight="1">
      <c r="A42">
        <v>1790</v>
      </c>
      <c r="B42" t="s">
        <v>3884</v>
      </c>
      <c r="C42" t="s">
        <v>3862</v>
      </c>
      <c r="D42" t="str">
        <f t="shared" si="0"/>
        <v>1790 SVEUČILIŠTE U ZAGREBU FAKULTET KEMIJSKOG INŽENJERSTVA I TEHNOLOGIJE</v>
      </c>
      <c r="E42" t="s">
        <v>3885</v>
      </c>
      <c r="F42" t="s">
        <v>415</v>
      </c>
      <c r="G42" t="s">
        <v>3641</v>
      </c>
    </row>
    <row r="43" spans="1:9" s="116" customFormat="1" ht="15" customHeight="1">
      <c r="A43">
        <v>1804</v>
      </c>
      <c r="B43" t="s">
        <v>3878</v>
      </c>
      <c r="C43" t="s">
        <v>3862</v>
      </c>
      <c r="D43" t="str">
        <f t="shared" si="0"/>
        <v>1804 SVEUČILIŠTE U ZAGREBU - TEKSTILNO-TEHNOLOŠKI FAKULTET</v>
      </c>
      <c r="E43" t="s">
        <v>3879</v>
      </c>
      <c r="F43" t="s">
        <v>471</v>
      </c>
      <c r="G43" t="s">
        <v>3641</v>
      </c>
    </row>
    <row r="44" spans="1:9" s="116" customFormat="1" ht="15.75" customHeight="1">
      <c r="A44">
        <v>1812</v>
      </c>
      <c r="B44" t="s">
        <v>3959</v>
      </c>
      <c r="C44" t="s">
        <v>3862</v>
      </c>
      <c r="D44" t="str">
        <f t="shared" si="0"/>
        <v>1812 Sveučilište u Zagrebu FAKULTET PROMETNIH ZNANOSTI</v>
      </c>
      <c r="E44" t="s">
        <v>3960</v>
      </c>
      <c r="F44" t="s">
        <v>421</v>
      </c>
      <c r="G44" t="s">
        <v>3641</v>
      </c>
    </row>
    <row r="45" spans="1:9" s="116" customFormat="1" ht="15" customHeight="1">
      <c r="A45">
        <v>1829</v>
      </c>
      <c r="B45" t="s">
        <v>3933</v>
      </c>
      <c r="C45" t="s">
        <v>3862</v>
      </c>
      <c r="D45" t="str">
        <f t="shared" si="0"/>
        <v>1829 SVEUČILIŠTE U ZAGREBU, FAKULTET STROJARSTVA I BRODOGRADNJE</v>
      </c>
      <c r="E45" t="s">
        <v>3934</v>
      </c>
      <c r="F45" t="s">
        <v>424</v>
      </c>
      <c r="G45" t="s">
        <v>3641</v>
      </c>
    </row>
    <row r="46" spans="1:9" s="116" customFormat="1" ht="15" customHeight="1">
      <c r="A46">
        <v>1837</v>
      </c>
      <c r="B46" t="s">
        <v>3983</v>
      </c>
      <c r="C46" t="s">
        <v>3862</v>
      </c>
      <c r="D46" t="str">
        <f t="shared" si="0"/>
        <v>1837 SVEUČILIŠTE U ZAGREBU  GRAĐEVINSKI FAKULTET</v>
      </c>
      <c r="E46" t="s">
        <v>3984</v>
      </c>
      <c r="F46" t="s">
        <v>439</v>
      </c>
      <c r="G46" t="s">
        <v>3641</v>
      </c>
    </row>
    <row r="47" spans="1:9" s="116" customFormat="1" ht="15" customHeight="1">
      <c r="A47">
        <v>1845</v>
      </c>
      <c r="B47" t="s">
        <v>3947</v>
      </c>
      <c r="C47" t="s">
        <v>3862</v>
      </c>
      <c r="D47" t="str">
        <f t="shared" si="0"/>
        <v>1845 SVEUČILIŠTE U ZAGREBU - PREHRAMBENO-BIOTEHNOLOŠKI FAKULTET</v>
      </c>
      <c r="E47" t="s">
        <v>3948</v>
      </c>
      <c r="F47" t="s">
        <v>458</v>
      </c>
      <c r="G47" t="s">
        <v>3641</v>
      </c>
    </row>
    <row r="48" spans="1:9" s="116" customFormat="1" ht="15" customHeight="1">
      <c r="A48">
        <v>1853</v>
      </c>
      <c r="B48" t="s">
        <v>431</v>
      </c>
      <c r="C48" t="s">
        <v>3862</v>
      </c>
      <c r="D48" t="str">
        <f t="shared" si="0"/>
        <v>1853 SVEUČILIŠTE U ZAGREBU - GEODETSKI FAKULTET</v>
      </c>
      <c r="E48" t="s">
        <v>3997</v>
      </c>
      <c r="F48" t="s">
        <v>432</v>
      </c>
      <c r="G48" t="s">
        <v>3641</v>
      </c>
    </row>
    <row r="49" spans="1:7" s="116" customFormat="1" ht="15" customHeight="1">
      <c r="A49">
        <v>1861</v>
      </c>
      <c r="B49" t="s">
        <v>3931</v>
      </c>
      <c r="C49" t="s">
        <v>3862</v>
      </c>
      <c r="D49" t="str">
        <f t="shared" si="0"/>
        <v>1861 SVEUČILIŠTE U ZAGREBU - ARHITEKTONSKI FAKULTET</v>
      </c>
      <c r="E49" t="s">
        <v>3932</v>
      </c>
      <c r="F49" t="s">
        <v>400</v>
      </c>
      <c r="G49" t="s">
        <v>3641</v>
      </c>
    </row>
    <row r="50" spans="1:7" s="116" customFormat="1" ht="15" customHeight="1">
      <c r="A50">
        <v>1870</v>
      </c>
      <c r="B50" t="s">
        <v>465</v>
      </c>
      <c r="C50" t="s">
        <v>3862</v>
      </c>
      <c r="D50" t="str">
        <f t="shared" si="0"/>
        <v>1870 SVEUČILIŠTE U ZAGREBU - STOMATOLOŠKI FAKULTET</v>
      </c>
      <c r="E50" t="s">
        <v>3898</v>
      </c>
      <c r="F50" t="s">
        <v>467</v>
      </c>
      <c r="G50" t="s">
        <v>3641</v>
      </c>
    </row>
    <row r="51" spans="1:7" s="116" customFormat="1" ht="15" customHeight="1">
      <c r="A51">
        <v>1888</v>
      </c>
      <c r="B51" t="s">
        <v>3925</v>
      </c>
      <c r="C51" t="s">
        <v>3862</v>
      </c>
      <c r="D51" t="str">
        <f t="shared" si="0"/>
        <v>1888 SVEUČILIŠTE U ZAGREBU, MEDICINSKI FAKULTET</v>
      </c>
      <c r="E51" t="s">
        <v>3926</v>
      </c>
      <c r="F51" t="s">
        <v>448</v>
      </c>
      <c r="G51" t="s">
        <v>3641</v>
      </c>
    </row>
    <row r="52" spans="1:7" s="116" customFormat="1" ht="15" customHeight="1">
      <c r="A52">
        <v>1896</v>
      </c>
      <c r="B52" t="s">
        <v>1239</v>
      </c>
      <c r="C52" t="s">
        <v>3862</v>
      </c>
      <c r="D52" t="str">
        <f t="shared" si="0"/>
        <v>1896 SVEUČILIŠTE U ZAGREBU - FAKULTET ŠUMARSTVA I DRVNE TEHNOLOGIJE</v>
      </c>
      <c r="E52" t="s">
        <v>3965</v>
      </c>
      <c r="F52" t="s">
        <v>468</v>
      </c>
      <c r="G52" t="s">
        <v>3641</v>
      </c>
    </row>
    <row r="53" spans="1:7" s="116" customFormat="1" ht="15" customHeight="1">
      <c r="A53">
        <v>1907</v>
      </c>
      <c r="B53" t="s">
        <v>416</v>
      </c>
      <c r="C53" t="s">
        <v>3862</v>
      </c>
      <c r="D53" t="str">
        <f t="shared" si="0"/>
        <v>1907 SVEUČILIŠTE U ZAGREBU - FAKULTET POLITIČKIH ZNANOSTI</v>
      </c>
      <c r="E53" t="s">
        <v>3889</v>
      </c>
      <c r="F53" t="s">
        <v>418</v>
      </c>
      <c r="G53" t="s">
        <v>3641</v>
      </c>
    </row>
    <row r="54" spans="1:7" s="116" customFormat="1" ht="15" customHeight="1">
      <c r="A54">
        <v>1915</v>
      </c>
      <c r="B54" t="s">
        <v>454</v>
      </c>
      <c r="C54" t="s">
        <v>3862</v>
      </c>
      <c r="D54" t="str">
        <f t="shared" si="0"/>
        <v>1915 SVEUČILIŠTE U ZAGREBU - PRAVNI FAKULTET</v>
      </c>
      <c r="E54" t="s">
        <v>3864</v>
      </c>
      <c r="F54" t="s">
        <v>456</v>
      </c>
      <c r="G54" t="s">
        <v>3641</v>
      </c>
    </row>
    <row r="55" spans="1:7" s="116" customFormat="1" ht="15" customHeight="1">
      <c r="A55">
        <v>1923</v>
      </c>
      <c r="B55" t="s">
        <v>389</v>
      </c>
      <c r="C55" t="s">
        <v>3862</v>
      </c>
      <c r="D55" t="str">
        <f t="shared" si="0"/>
        <v>1923 SVEUČILIŠTE U ZAGREBU - AGRONOMSKI FAKULTET</v>
      </c>
      <c r="E55" t="s">
        <v>3863</v>
      </c>
      <c r="F55" t="s">
        <v>391</v>
      </c>
      <c r="G55" t="s">
        <v>3641</v>
      </c>
    </row>
    <row r="56" spans="1:7" s="116" customFormat="1" ht="15" customHeight="1">
      <c r="A56">
        <v>1931</v>
      </c>
      <c r="B56" t="s">
        <v>404</v>
      </c>
      <c r="C56" t="s">
        <v>3862</v>
      </c>
      <c r="D56" t="str">
        <f t="shared" si="0"/>
        <v>1931 SVEUČILIŠTE U ZAGREBU - EKONOMSKI FAKULTET</v>
      </c>
      <c r="E56" t="s">
        <v>3952</v>
      </c>
      <c r="F56" t="s">
        <v>405</v>
      </c>
      <c r="G56" t="s">
        <v>3641</v>
      </c>
    </row>
    <row r="57" spans="1:7" s="116" customFormat="1" ht="15" customHeight="1">
      <c r="A57">
        <v>1940</v>
      </c>
      <c r="B57" t="s">
        <v>472</v>
      </c>
      <c r="C57" t="s">
        <v>3862</v>
      </c>
      <c r="D57" t="str">
        <f t="shared" si="0"/>
        <v>1940 SVEUČILIŠTE U ZAGREBU - UČITELJSKI FAKULTET</v>
      </c>
      <c r="E57" t="s">
        <v>3987</v>
      </c>
      <c r="F57" t="s">
        <v>474</v>
      </c>
      <c r="G57" t="s">
        <v>3641</v>
      </c>
    </row>
    <row r="58" spans="1:7" s="116" customFormat="1" ht="15" customHeight="1">
      <c r="A58">
        <v>1958</v>
      </c>
      <c r="B58" t="s">
        <v>428</v>
      </c>
      <c r="C58" t="s">
        <v>3862</v>
      </c>
      <c r="D58" t="str">
        <f t="shared" si="0"/>
        <v>1958 SVEUČILIŠTE U ZAGREBU - FILOZOFSKI FAKULTET</v>
      </c>
      <c r="E58" t="s">
        <v>3899</v>
      </c>
      <c r="F58" t="s">
        <v>430</v>
      </c>
      <c r="G58" t="s">
        <v>3641</v>
      </c>
    </row>
    <row r="59" spans="1:7" s="116" customFormat="1" ht="15" customHeight="1">
      <c r="A59">
        <v>1966</v>
      </c>
      <c r="B59" t="s">
        <v>3890</v>
      </c>
      <c r="C59" t="s">
        <v>3862</v>
      </c>
      <c r="D59" t="str">
        <f t="shared" si="0"/>
        <v>1966 SVEUČILIŠTE U ZAGREBU - EDUKCIJSKO-REHABILITACIJSKI FAKULTET</v>
      </c>
      <c r="E59" t="s">
        <v>3891</v>
      </c>
      <c r="F59" t="s">
        <v>403</v>
      </c>
      <c r="G59" t="s">
        <v>3641</v>
      </c>
    </row>
    <row r="60" spans="1:7" s="116" customFormat="1" ht="15" customHeight="1">
      <c r="A60">
        <v>1974</v>
      </c>
      <c r="B60" t="s">
        <v>3978</v>
      </c>
      <c r="C60" t="s">
        <v>3862</v>
      </c>
      <c r="D60" t="str">
        <f t="shared" si="0"/>
        <v xml:space="preserve">1974 SVEUČILIŠTE U ZAGREBU - AKADEMIJA DRAMSKE UMJETNOSTI </v>
      </c>
      <c r="E60" t="s">
        <v>3979</v>
      </c>
      <c r="F60" t="s">
        <v>394</v>
      </c>
      <c r="G60" t="s">
        <v>3641</v>
      </c>
    </row>
    <row r="61" spans="1:7" s="116" customFormat="1" ht="15" customHeight="1">
      <c r="A61">
        <v>1982</v>
      </c>
      <c r="B61" t="s">
        <v>3974</v>
      </c>
      <c r="C61" t="s">
        <v>3862</v>
      </c>
      <c r="D61" t="str">
        <f t="shared" si="0"/>
        <v>1982 SVEUČILIŠTE U ZAGREBU AKADEMIJA LIKOVNIH UMJETNOSTI</v>
      </c>
      <c r="E61" t="s">
        <v>3975</v>
      </c>
      <c r="F61" t="s">
        <v>397</v>
      </c>
      <c r="G61" t="s">
        <v>3641</v>
      </c>
    </row>
    <row r="62" spans="1:7" s="116" customFormat="1" ht="15" customHeight="1">
      <c r="A62">
        <v>1999</v>
      </c>
      <c r="B62" t="s">
        <v>452</v>
      </c>
      <c r="C62" t="s">
        <v>3862</v>
      </c>
      <c r="D62" t="str">
        <f t="shared" si="0"/>
        <v>1999 SVEUČILIŠTE U ZAGREBU - MUZIČKA AKADEMIJA</v>
      </c>
      <c r="E62" t="s">
        <v>3962</v>
      </c>
      <c r="F62" t="s">
        <v>453</v>
      </c>
      <c r="G62" t="s">
        <v>3641</v>
      </c>
    </row>
    <row r="63" spans="1:7" s="116" customFormat="1" ht="15" customHeight="1">
      <c r="A63">
        <v>2006</v>
      </c>
      <c r="B63" t="s">
        <v>3912</v>
      </c>
      <c r="C63" t="s">
        <v>3862</v>
      </c>
      <c r="D63" t="str">
        <f t="shared" si="0"/>
        <v>2006 SVEUČILIŠTE U ZAGREBU KINEZIOLOŠKI FAKULTET</v>
      </c>
      <c r="E63" t="s">
        <v>3913</v>
      </c>
      <c r="F63" t="s">
        <v>445</v>
      </c>
      <c r="G63" t="s">
        <v>3641</v>
      </c>
    </row>
    <row r="64" spans="1:7" s="116" customFormat="1" ht="15" customHeight="1">
      <c r="A64">
        <v>2014</v>
      </c>
      <c r="B64" t="s">
        <v>3882</v>
      </c>
      <c r="C64" t="s">
        <v>3862</v>
      </c>
      <c r="D64" t="str">
        <f t="shared" si="0"/>
        <v>2014 SVEUČILIŠTE U ZAGREBU FARMACEUTSKO-BIOKEMIJSKI FAKULTET</v>
      </c>
      <c r="E64" t="s">
        <v>3883</v>
      </c>
      <c r="F64" t="s">
        <v>427</v>
      </c>
      <c r="G64" t="s">
        <v>3641</v>
      </c>
    </row>
    <row r="65" spans="1:7" s="116" customFormat="1" ht="15" customHeight="1">
      <c r="A65">
        <v>2022</v>
      </c>
      <c r="B65" t="s">
        <v>3920</v>
      </c>
      <c r="C65" t="s">
        <v>3862</v>
      </c>
      <c r="D65" t="str">
        <f t="shared" si="0"/>
        <v>2022 SVEUČILIŠTE U ZAGREBU VETERINARSKI FAKULTET</v>
      </c>
      <c r="E65" t="s">
        <v>3921</v>
      </c>
      <c r="F65" t="s">
        <v>477</v>
      </c>
      <c r="G65" t="s">
        <v>3641</v>
      </c>
    </row>
    <row r="66" spans="1:7" s="116" customFormat="1" ht="15" customHeight="1">
      <c r="A66">
        <v>2047</v>
      </c>
      <c r="B66" t="s">
        <v>3874</v>
      </c>
      <c r="C66" t="s">
        <v>3862</v>
      </c>
      <c r="D66" t="str">
        <f t="shared" ref="D66:D129" si="1">A66&amp;" "&amp;B66</f>
        <v>2047 SVEUČILIŠTE U ZAGREBU RUDARSKO-GEOLOŠKO-NAFTNI FAKULTET</v>
      </c>
      <c r="E66" t="s">
        <v>3875</v>
      </c>
      <c r="F66" t="s">
        <v>464</v>
      </c>
      <c r="G66" t="s">
        <v>3641</v>
      </c>
    </row>
    <row r="67" spans="1:7" s="116" customFormat="1" ht="15" customHeight="1">
      <c r="A67">
        <v>2063</v>
      </c>
      <c r="B67" t="s">
        <v>3869</v>
      </c>
      <c r="C67" t="s">
        <v>3862</v>
      </c>
      <c r="D67" t="str">
        <f t="shared" si="1"/>
        <v>2063 SVEUČILIŠTE U ZAGREBU FAKULTET ORGANIZACIJE I INFORMATIKE</v>
      </c>
      <c r="E67" t="s">
        <v>3870</v>
      </c>
      <c r="F67" t="s">
        <v>480</v>
      </c>
      <c r="G67" t="s">
        <v>3641</v>
      </c>
    </row>
    <row r="68" spans="1:7" s="116" customFormat="1" ht="15" customHeight="1">
      <c r="A68">
        <v>2071</v>
      </c>
      <c r="B68" t="s">
        <v>449</v>
      </c>
      <c r="C68" t="s">
        <v>3862</v>
      </c>
      <c r="D68" t="str">
        <f t="shared" si="1"/>
        <v>2071 SVEUČILIŠTE U ZAGREBU - METALURŠKI FAKULTET SISAK</v>
      </c>
      <c r="E68" t="s">
        <v>3963</v>
      </c>
      <c r="F68" t="s">
        <v>451</v>
      </c>
      <c r="G68" t="s">
        <v>3641</v>
      </c>
    </row>
    <row r="69" spans="1:7" s="116" customFormat="1" ht="15" customHeight="1">
      <c r="A69">
        <v>2080</v>
      </c>
      <c r="B69" t="s">
        <v>440</v>
      </c>
      <c r="C69" t="s">
        <v>3862</v>
      </c>
      <c r="D69" t="str">
        <f t="shared" si="1"/>
        <v>2080 SVEUČILIŠTE U ZAGREBU - GRAFIČKI FAKULTET</v>
      </c>
      <c r="E69" t="s">
        <v>3897</v>
      </c>
      <c r="F69" t="s">
        <v>442</v>
      </c>
      <c r="G69" t="s">
        <v>3641</v>
      </c>
    </row>
    <row r="70" spans="1:7" s="116" customFormat="1" ht="15" customHeight="1">
      <c r="A70">
        <v>2102</v>
      </c>
      <c r="B70" t="s">
        <v>433</v>
      </c>
      <c r="C70" t="s">
        <v>3862</v>
      </c>
      <c r="D70" t="str">
        <f t="shared" si="1"/>
        <v>2102 SVEUČILIŠTE U ZAGREBU - GEOTEHNIČKI FAKULTET</v>
      </c>
      <c r="E70" t="s">
        <v>3888</v>
      </c>
      <c r="F70" t="s">
        <v>436</v>
      </c>
      <c r="G70" t="s">
        <v>3641</v>
      </c>
    </row>
    <row r="71" spans="1:7" s="116" customFormat="1" ht="15" customHeight="1">
      <c r="A71">
        <v>2135</v>
      </c>
      <c r="B71" t="s">
        <v>3894</v>
      </c>
      <c r="C71" t="s">
        <v>3862</v>
      </c>
      <c r="D71" t="str">
        <f t="shared" si="1"/>
        <v>2135 SVEUČILIŠTE U ZAGREBU - KATOLIČKI BOGOSLOVNI FAKULTET</v>
      </c>
      <c r="E71" t="s">
        <v>3895</v>
      </c>
      <c r="F71" t="s">
        <v>3896</v>
      </c>
      <c r="G71" t="s">
        <v>3641</v>
      </c>
    </row>
    <row r="72" spans="1:7" s="116" customFormat="1" ht="15" customHeight="1">
      <c r="A72">
        <v>2151</v>
      </c>
      <c r="B72" t="s">
        <v>339</v>
      </c>
      <c r="C72" t="s">
        <v>3862</v>
      </c>
      <c r="D72" t="str">
        <f t="shared" si="1"/>
        <v>2151 SVEUČILIŠTE U RIJECI - TEHNIČKI FAKULTET</v>
      </c>
      <c r="E72" t="s">
        <v>3998</v>
      </c>
      <c r="F72" t="s">
        <v>341</v>
      </c>
      <c r="G72" t="s">
        <v>3641</v>
      </c>
    </row>
    <row r="73" spans="1:7" s="116" customFormat="1" ht="15" customHeight="1">
      <c r="A73">
        <v>2160</v>
      </c>
      <c r="B73" t="s">
        <v>1183</v>
      </c>
      <c r="C73" t="s">
        <v>3862</v>
      </c>
      <c r="D73" t="str">
        <f t="shared" si="1"/>
        <v>2160 SVEUČILIŠTE U RIJECI - GRAĐEVINSKI FAKULTET</v>
      </c>
      <c r="E73" t="s">
        <v>3976</v>
      </c>
      <c r="F73" t="s">
        <v>326</v>
      </c>
      <c r="G73" t="s">
        <v>3641</v>
      </c>
    </row>
    <row r="74" spans="1:7" s="116" customFormat="1" ht="15" customHeight="1">
      <c r="A74">
        <v>2186</v>
      </c>
      <c r="B74" t="s">
        <v>3880</v>
      </c>
      <c r="C74" t="s">
        <v>3862</v>
      </c>
      <c r="D74" t="str">
        <f t="shared" si="1"/>
        <v>2186 SVEUČILIŠTE U RIJECI, EKONOMSKI FAKULTET</v>
      </c>
      <c r="E74" t="s">
        <v>3881</v>
      </c>
      <c r="F74" t="s">
        <v>317</v>
      </c>
      <c r="G74" t="s">
        <v>3641</v>
      </c>
    </row>
    <row r="75" spans="1:7" s="116" customFormat="1" ht="15" customHeight="1">
      <c r="A75">
        <v>2194</v>
      </c>
      <c r="B75" t="s">
        <v>318</v>
      </c>
      <c r="C75" t="s">
        <v>3862</v>
      </c>
      <c r="D75" t="str">
        <f t="shared" si="1"/>
        <v>2194 SVEUČILIŠTE U RIJECI - FAKULTET ZA MENADŽMENT U TURIZMU I UGOSTITELJSTVU</v>
      </c>
      <c r="E75" t="s">
        <v>3908</v>
      </c>
      <c r="F75" t="s">
        <v>321</v>
      </c>
      <c r="G75" t="s">
        <v>3641</v>
      </c>
    </row>
    <row r="76" spans="1:7" s="116" customFormat="1" ht="15" customHeight="1">
      <c r="A76">
        <v>2217</v>
      </c>
      <c r="B76" t="s">
        <v>3892</v>
      </c>
      <c r="C76" t="s">
        <v>3862</v>
      </c>
      <c r="D76" t="str">
        <f t="shared" si="1"/>
        <v>2217 SVEUČILIŠTE U RIJECI, PRAVNI FAKULTET</v>
      </c>
      <c r="E76" t="s">
        <v>3893</v>
      </c>
      <c r="F76" t="s">
        <v>335</v>
      </c>
      <c r="G76" t="s">
        <v>3641</v>
      </c>
    </row>
    <row r="77" spans="1:7" s="116" customFormat="1" ht="15" customHeight="1">
      <c r="A77">
        <v>2225</v>
      </c>
      <c r="B77" t="s">
        <v>327</v>
      </c>
      <c r="C77" t="s">
        <v>3862</v>
      </c>
      <c r="D77" t="str">
        <f t="shared" si="1"/>
        <v>2225 SVEUČILIŠTE U RIJECI - MEDICINSKI FAKULTET</v>
      </c>
      <c r="E77" t="s">
        <v>3906</v>
      </c>
      <c r="F77" t="s">
        <v>329</v>
      </c>
      <c r="G77" t="s">
        <v>3641</v>
      </c>
    </row>
    <row r="78" spans="1:7" s="116" customFormat="1" ht="15" customHeight="1">
      <c r="A78">
        <v>2250</v>
      </c>
      <c r="B78" t="s">
        <v>3922</v>
      </c>
      <c r="C78" t="s">
        <v>3862</v>
      </c>
      <c r="D78" t="str">
        <f t="shared" si="1"/>
        <v>2250 SVEUČILIŠTE JOSIPA JURJA  STROSSMAYERA U OSIJEKU, GRAĐEVINSKI I ARHITEKTONSKI FAKULTET OSIJEK</v>
      </c>
      <c r="E78" t="s">
        <v>3923</v>
      </c>
      <c r="F78" t="s">
        <v>278</v>
      </c>
      <c r="G78" t="s">
        <v>3641</v>
      </c>
    </row>
    <row r="79" spans="1:7" s="116" customFormat="1" ht="15" customHeight="1">
      <c r="A79">
        <v>2268</v>
      </c>
      <c r="B79" t="s">
        <v>3945</v>
      </c>
      <c r="C79" t="s">
        <v>3862</v>
      </c>
      <c r="D79" t="str">
        <f t="shared" si="1"/>
        <v>2268 SVEUČILIŠTE J.J. STROSSMAYERA U OSIJEKU - FAKULTET AGROBIOTEHNIČKIH ZNANOSTI OSIJEK</v>
      </c>
      <c r="E79" t="s">
        <v>3946</v>
      </c>
      <c r="F79" t="s">
        <v>282</v>
      </c>
      <c r="G79" t="s">
        <v>3641</v>
      </c>
    </row>
    <row r="80" spans="1:7" s="116" customFormat="1" ht="15" customHeight="1">
      <c r="A80">
        <v>2276</v>
      </c>
      <c r="B80" t="s">
        <v>3904</v>
      </c>
      <c r="C80" t="s">
        <v>3862</v>
      </c>
      <c r="D80" t="str">
        <f t="shared" si="1"/>
        <v>2276 SVEUČILIŠTE J.J. STROSSMAYERA U OSIJEKU - PREHRAMBENO-TEHNOLOŠKI FAKULTET</v>
      </c>
      <c r="E80" t="s">
        <v>3905</v>
      </c>
      <c r="F80" t="s">
        <v>285</v>
      </c>
      <c r="G80" t="s">
        <v>3641</v>
      </c>
    </row>
    <row r="81" spans="1:9" s="116" customFormat="1" ht="15" customHeight="1">
      <c r="A81">
        <v>2284</v>
      </c>
      <c r="B81" t="s">
        <v>3865</v>
      </c>
      <c r="C81" t="s">
        <v>3862</v>
      </c>
      <c r="D81" t="str">
        <f t="shared" si="1"/>
        <v>2284 SVEUČILIŠTE J.J. STROSSMAYERA U OSIJEKU - EKONOMSKI FAKULTET</v>
      </c>
      <c r="E81" t="s">
        <v>3866</v>
      </c>
      <c r="F81" t="s">
        <v>271</v>
      </c>
      <c r="G81" t="s">
        <v>3641</v>
      </c>
    </row>
    <row r="82" spans="1:9" s="116" customFormat="1" ht="15" customHeight="1">
      <c r="A82">
        <v>2292</v>
      </c>
      <c r="B82" t="s">
        <v>3909</v>
      </c>
      <c r="C82" t="s">
        <v>3862</v>
      </c>
      <c r="D82" t="str">
        <f t="shared" si="1"/>
        <v>2292 SVEUČILIŠTE JOSIPA JURJA STROSSMAYERA U OSIJEKU - PRAVNI FAKULTET</v>
      </c>
      <c r="E82" t="s">
        <v>3910</v>
      </c>
      <c r="F82" t="s">
        <v>284</v>
      </c>
      <c r="G82" t="s">
        <v>3641</v>
      </c>
    </row>
    <row r="83" spans="1:9" s="116" customFormat="1" ht="15" customHeight="1">
      <c r="A83">
        <v>2313</v>
      </c>
      <c r="B83" t="s">
        <v>3980</v>
      </c>
      <c r="C83" t="s">
        <v>3862</v>
      </c>
      <c r="D83" t="str">
        <f t="shared" si="1"/>
        <v>2313 SVEUČILIŠTE J.J. STROSSMAYERA  U OSIJEKU - FAKULTET ELEKTROTEHNIKE, RAČUNARSTVA I INFORMACIJSKIH TEHNOLOGIJA OSIJEK</v>
      </c>
      <c r="E83" t="s">
        <v>3981</v>
      </c>
      <c r="F83" t="s">
        <v>273</v>
      </c>
      <c r="G83" t="s">
        <v>3641</v>
      </c>
    </row>
    <row r="84" spans="1:9" s="116" customFormat="1" ht="15" customHeight="1">
      <c r="A84">
        <v>2321</v>
      </c>
      <c r="B84" t="s">
        <v>3902</v>
      </c>
      <c r="C84" t="s">
        <v>3862</v>
      </c>
      <c r="D84" t="str">
        <f t="shared" si="1"/>
        <v>2321 SVEUČILIŠTE J.J. STROSSMAYERA U OSIJEKU - FILOZOFSKI FAKULTET</v>
      </c>
      <c r="E84" t="s">
        <v>3903</v>
      </c>
      <c r="F84" t="s">
        <v>275</v>
      </c>
      <c r="G84" t="s">
        <v>3641</v>
      </c>
    </row>
    <row r="85" spans="1:9" s="116" customFormat="1" ht="15" customHeight="1">
      <c r="A85">
        <v>2330</v>
      </c>
      <c r="B85" t="s">
        <v>3955</v>
      </c>
      <c r="C85" t="s">
        <v>3862</v>
      </c>
      <c r="D85" t="str">
        <f t="shared" si="1"/>
        <v>2330 SVEUČILIŠTE U SPLITU, FAKULTET ELEKTROTEHNIKE, STROJARSTVA I BRODOGRADNJE</v>
      </c>
      <c r="E85" t="s">
        <v>3956</v>
      </c>
      <c r="F85" t="s">
        <v>357</v>
      </c>
      <c r="G85" t="s">
        <v>3641</v>
      </c>
    </row>
    <row r="86" spans="1:9" ht="15" customHeight="1">
      <c r="A86">
        <v>2348</v>
      </c>
      <c r="B86" t="s">
        <v>361</v>
      </c>
      <c r="C86" t="s">
        <v>3862</v>
      </c>
      <c r="D86" t="str">
        <f t="shared" si="1"/>
        <v>2348 SVEUČILIŠTE U SPLITU - FAKULTET GRAĐEVINARSTVA, ARHITEKTURE I GEODEZIJE</v>
      </c>
      <c r="E86" t="s">
        <v>3887</v>
      </c>
      <c r="F86" t="s">
        <v>363</v>
      </c>
      <c r="G86" t="s">
        <v>3641</v>
      </c>
      <c r="I86" s="116"/>
    </row>
    <row r="87" spans="1:9" ht="15" customHeight="1">
      <c r="A87">
        <v>2356</v>
      </c>
      <c r="B87" t="s">
        <v>364</v>
      </c>
      <c r="C87" t="s">
        <v>3862</v>
      </c>
      <c r="D87" t="str">
        <f t="shared" si="1"/>
        <v>2356 SVEUČILIŠTE U SPLITU - KEMIJSKO-TEHNOLOŠKI FAKULTET</v>
      </c>
      <c r="E87" t="s">
        <v>3977</v>
      </c>
      <c r="F87" t="s">
        <v>365</v>
      </c>
      <c r="G87" t="s">
        <v>3641</v>
      </c>
      <c r="I87" s="116"/>
    </row>
    <row r="88" spans="1:9" ht="15" customHeight="1">
      <c r="A88">
        <v>2372</v>
      </c>
      <c r="B88" t="s">
        <v>352</v>
      </c>
      <c r="C88" t="s">
        <v>3862</v>
      </c>
      <c r="D88" t="str">
        <f t="shared" si="1"/>
        <v>2372 SVEUČILIŠTE U SPLITU - EKONOMSKI FAKULTET</v>
      </c>
      <c r="E88" t="s">
        <v>3973</v>
      </c>
      <c r="F88" t="s">
        <v>354</v>
      </c>
      <c r="G88" t="s">
        <v>3641</v>
      </c>
      <c r="I88" s="116"/>
    </row>
    <row r="89" spans="1:9" ht="15" customHeight="1">
      <c r="A89">
        <v>2397</v>
      </c>
      <c r="B89" t="s">
        <v>3914</v>
      </c>
      <c r="C89" t="s">
        <v>3862</v>
      </c>
      <c r="D89" t="str">
        <f t="shared" si="1"/>
        <v>2397 SVEUČILIŠTE U SPLITU -  PRAVNI FAKULTET</v>
      </c>
      <c r="E89" t="s">
        <v>3915</v>
      </c>
      <c r="F89" t="s">
        <v>378</v>
      </c>
      <c r="G89" t="s">
        <v>3641</v>
      </c>
      <c r="I89" s="116"/>
    </row>
    <row r="90" spans="1:9" ht="15" customHeight="1">
      <c r="A90">
        <v>2410</v>
      </c>
      <c r="B90" t="s">
        <v>3988</v>
      </c>
      <c r="C90" t="s">
        <v>3862</v>
      </c>
      <c r="D90" t="str">
        <f t="shared" si="1"/>
        <v>2410 SVEUČILIŠTE U SPLITU, PRIRODOSLOVNO-MATEMATIČKI FAKULTET</v>
      </c>
      <c r="E90" t="s">
        <v>3989</v>
      </c>
      <c r="F90" t="s">
        <v>380</v>
      </c>
      <c r="G90" t="s">
        <v>3641</v>
      </c>
      <c r="I90" s="116"/>
    </row>
    <row r="91" spans="1:9" ht="15" customHeight="1">
      <c r="A91">
        <v>2436</v>
      </c>
      <c r="B91" t="s">
        <v>387</v>
      </c>
      <c r="C91" t="s">
        <v>3862</v>
      </c>
      <c r="D91" t="str">
        <f t="shared" si="1"/>
        <v>2436 SVEUČILIŠTE U ZAGREBU</v>
      </c>
      <c r="E91" t="s">
        <v>3964</v>
      </c>
      <c r="F91" t="s">
        <v>388</v>
      </c>
      <c r="G91" t="s">
        <v>3641</v>
      </c>
      <c r="I91" s="116"/>
    </row>
    <row r="92" spans="1:9" ht="15" customHeight="1">
      <c r="A92">
        <v>2444</v>
      </c>
      <c r="B92" t="s">
        <v>308</v>
      </c>
      <c r="C92" t="s">
        <v>3862</v>
      </c>
      <c r="D92" t="str">
        <f t="shared" si="1"/>
        <v>2444 SVEUČILIŠTE U RIJECI</v>
      </c>
      <c r="E92" t="s">
        <v>3970</v>
      </c>
      <c r="F92" t="s">
        <v>311</v>
      </c>
      <c r="G92" t="s">
        <v>3641</v>
      </c>
      <c r="I92" s="116"/>
    </row>
    <row r="93" spans="1:9" s="116" customFormat="1" ht="15" customHeight="1">
      <c r="A93">
        <v>2452</v>
      </c>
      <c r="B93" t="s">
        <v>3929</v>
      </c>
      <c r="C93" t="s">
        <v>3862</v>
      </c>
      <c r="D93" t="str">
        <f t="shared" si="1"/>
        <v>2452 SVEUČILIŠTE J.J. STROSSMAYERA U OSIJEKU</v>
      </c>
      <c r="E93" t="s">
        <v>3930</v>
      </c>
      <c r="F93" t="s">
        <v>269</v>
      </c>
      <c r="G93" t="s">
        <v>3641</v>
      </c>
    </row>
    <row r="94" spans="1:9" ht="15" customHeight="1">
      <c r="A94">
        <v>2469</v>
      </c>
      <c r="B94" t="s">
        <v>349</v>
      </c>
      <c r="C94" t="s">
        <v>3862</v>
      </c>
      <c r="D94" t="str">
        <f t="shared" si="1"/>
        <v>2469 SVEUČILIŠTE U SPLITU</v>
      </c>
      <c r="E94" t="s">
        <v>3961</v>
      </c>
      <c r="F94" t="s">
        <v>351</v>
      </c>
      <c r="G94" t="s">
        <v>3641</v>
      </c>
      <c r="I94" s="116"/>
    </row>
    <row r="95" spans="1:9" ht="15" customHeight="1">
      <c r="A95">
        <v>2493</v>
      </c>
      <c r="B95" t="s">
        <v>336</v>
      </c>
      <c r="C95" t="s">
        <v>3862</v>
      </c>
      <c r="D95" t="str">
        <f t="shared" si="1"/>
        <v>2493 SVEUČILIŠTE U RIJECI - SVEUČILIŠNA KNJIŽNICA</v>
      </c>
      <c r="E95" t="s">
        <v>3996</v>
      </c>
      <c r="F95" t="s">
        <v>338</v>
      </c>
      <c r="G95" t="s">
        <v>3641</v>
      </c>
      <c r="I95" s="116"/>
    </row>
    <row r="96" spans="1:9" ht="15" customHeight="1">
      <c r="A96">
        <v>2508</v>
      </c>
      <c r="B96" t="s">
        <v>3936</v>
      </c>
      <c r="C96" t="s">
        <v>3862</v>
      </c>
      <c r="D96" t="str">
        <f t="shared" si="1"/>
        <v>2508 SVEUČILIŠTE JOSIPA JURJA STROSSMAYERA U OSIJEKU GRADSKA I SVEUČILIŠNA KNJIŽNICA OSIJEK</v>
      </c>
      <c r="E96" t="s">
        <v>3937</v>
      </c>
      <c r="F96" t="s">
        <v>277</v>
      </c>
      <c r="G96" t="s">
        <v>3641</v>
      </c>
      <c r="I96" s="116"/>
    </row>
    <row r="97" spans="1:9" s="116" customFormat="1" ht="15" customHeight="1">
      <c r="A97">
        <v>2524</v>
      </c>
      <c r="B97" t="s">
        <v>381</v>
      </c>
      <c r="C97" t="s">
        <v>3862</v>
      </c>
      <c r="D97" t="str">
        <f t="shared" si="1"/>
        <v>2524 SVEUČILIŠTE U SPLITU - SVEUČILIŠNA KNJIŽNICA</v>
      </c>
      <c r="E97" t="s">
        <v>3957</v>
      </c>
      <c r="F97" t="s">
        <v>383</v>
      </c>
      <c r="G97" t="s">
        <v>3641</v>
      </c>
    </row>
    <row r="98" spans="1:9" ht="15" customHeight="1">
      <c r="A98">
        <v>2532</v>
      </c>
      <c r="B98" t="s">
        <v>3621</v>
      </c>
      <c r="C98" t="s">
        <v>3862</v>
      </c>
      <c r="D98" t="str">
        <f t="shared" si="1"/>
        <v xml:space="preserve">2532 SVEUČILIŠTE U ZADRU, ZNANSTVENA KNJIŽNICA </v>
      </c>
      <c r="E98" t="s">
        <v>3622</v>
      </c>
      <c r="F98" t="s">
        <v>3623</v>
      </c>
      <c r="G98" t="s">
        <v>3641</v>
      </c>
      <c r="I98" s="116"/>
    </row>
    <row r="99" spans="1:9" ht="15" customHeight="1">
      <c r="A99">
        <v>2900</v>
      </c>
      <c r="B99" t="s">
        <v>573</v>
      </c>
      <c r="C99" t="s">
        <v>3862</v>
      </c>
      <c r="D99" t="str">
        <f t="shared" si="1"/>
        <v>2900 INSTITUT ZA OCEANOGRAFIJU I RIBARSTVO</v>
      </c>
      <c r="E99" t="s">
        <v>4002</v>
      </c>
      <c r="F99" t="s">
        <v>574</v>
      </c>
      <c r="G99" t="s">
        <v>3641</v>
      </c>
      <c r="I99" s="116"/>
    </row>
    <row r="100" spans="1:9" s="116" customFormat="1" ht="15" customHeight="1">
      <c r="A100">
        <v>2918</v>
      </c>
      <c r="B100" t="s">
        <v>2397</v>
      </c>
      <c r="C100" t="s">
        <v>3862</v>
      </c>
      <c r="D100" t="str">
        <f t="shared" si="1"/>
        <v>2918 EKONOMSKI INSTITUT, ZAGREB</v>
      </c>
      <c r="E100" t="s">
        <v>4010</v>
      </c>
      <c r="F100" t="s">
        <v>526</v>
      </c>
      <c r="G100" t="s">
        <v>3641</v>
      </c>
    </row>
    <row r="101" spans="1:9" ht="15" customHeight="1">
      <c r="A101">
        <v>2934</v>
      </c>
      <c r="B101" t="s">
        <v>527</v>
      </c>
      <c r="C101" t="s">
        <v>3862</v>
      </c>
      <c r="D101" t="str">
        <f t="shared" si="1"/>
        <v>2934 HRVATSKI INSTITUT ZA POVIJEST</v>
      </c>
      <c r="E101" t="s">
        <v>4003</v>
      </c>
      <c r="F101" t="s">
        <v>529</v>
      </c>
      <c r="G101" t="s">
        <v>3641</v>
      </c>
      <c r="I101" s="116"/>
    </row>
    <row r="102" spans="1:9" ht="15" customHeight="1">
      <c r="A102">
        <v>2942</v>
      </c>
      <c r="B102" t="s">
        <v>579</v>
      </c>
      <c r="C102" t="s">
        <v>3862</v>
      </c>
      <c r="D102" t="str">
        <f t="shared" si="1"/>
        <v>2942 INSTITUT ZA POVIJEST UMJETNOSTI</v>
      </c>
      <c r="E102" t="s">
        <v>4005</v>
      </c>
      <c r="F102" t="s">
        <v>581</v>
      </c>
      <c r="G102" t="s">
        <v>3641</v>
      </c>
      <c r="I102" s="116"/>
    </row>
    <row r="103" spans="1:9" ht="15" customHeight="1">
      <c r="A103">
        <v>2959</v>
      </c>
      <c r="B103" t="s">
        <v>565</v>
      </c>
      <c r="C103" t="s">
        <v>3862</v>
      </c>
      <c r="D103" t="str">
        <f t="shared" si="1"/>
        <v>2959 INSTITUT ZA MEDICINSKA ISTRAŽIVANJA I MEDICINU RADA</v>
      </c>
      <c r="E103" t="s">
        <v>4015</v>
      </c>
      <c r="F103" t="s">
        <v>567</v>
      </c>
      <c r="G103" t="s">
        <v>3641</v>
      </c>
      <c r="I103" s="116"/>
    </row>
    <row r="104" spans="1:9" ht="15" customHeight="1">
      <c r="A104">
        <v>2967</v>
      </c>
      <c r="B104" t="s">
        <v>588</v>
      </c>
      <c r="C104" t="s">
        <v>3862</v>
      </c>
      <c r="D104" t="str">
        <f t="shared" si="1"/>
        <v>2967 HRVATSKI ŠUMARSKI INSTITUT</v>
      </c>
      <c r="E104" t="s">
        <v>4025</v>
      </c>
      <c r="F104" t="s">
        <v>591</v>
      </c>
      <c r="G104" t="s">
        <v>3641</v>
      </c>
      <c r="I104" s="116"/>
    </row>
    <row r="105" spans="1:9" ht="15" customHeight="1">
      <c r="A105">
        <v>2975</v>
      </c>
      <c r="B105" t="s">
        <v>551</v>
      </c>
      <c r="C105" t="s">
        <v>3862</v>
      </c>
      <c r="D105" t="str">
        <f t="shared" si="1"/>
        <v>2975 INSTITUT ZA FIZIKU</v>
      </c>
      <c r="E105" t="s">
        <v>4011</v>
      </c>
      <c r="F105" t="s">
        <v>552</v>
      </c>
      <c r="G105" t="s">
        <v>3641</v>
      </c>
      <c r="I105" s="116"/>
    </row>
    <row r="106" spans="1:9" ht="15" customHeight="1">
      <c r="A106">
        <v>2983</v>
      </c>
      <c r="B106" t="s">
        <v>530</v>
      </c>
      <c r="C106" t="s">
        <v>3796</v>
      </c>
      <c r="D106" t="str">
        <f t="shared" si="1"/>
        <v>2983 HRVATSKI VETERINARSKI INSTITUT</v>
      </c>
      <c r="E106" t="s">
        <v>3800</v>
      </c>
      <c r="F106" t="s">
        <v>531</v>
      </c>
      <c r="G106" t="s">
        <v>3641</v>
      </c>
      <c r="I106" s="116"/>
    </row>
    <row r="107" spans="1:9" ht="15" customHeight="1">
      <c r="A107">
        <v>2991</v>
      </c>
      <c r="B107" t="s">
        <v>1203</v>
      </c>
      <c r="C107" t="s">
        <v>3862</v>
      </c>
      <c r="D107" t="str">
        <f t="shared" si="1"/>
        <v>2991 POLJOPRIVREDNI INSTITUT OSIJEK</v>
      </c>
      <c r="E107" t="s">
        <v>4020</v>
      </c>
      <c r="F107" t="s">
        <v>1205</v>
      </c>
      <c r="G107" t="s">
        <v>3641</v>
      </c>
      <c r="I107" s="116"/>
    </row>
    <row r="108" spans="1:9" ht="15" customHeight="1">
      <c r="A108">
        <v>3009</v>
      </c>
      <c r="B108" t="s">
        <v>570</v>
      </c>
      <c r="C108" t="s">
        <v>3862</v>
      </c>
      <c r="D108" t="str">
        <f t="shared" si="1"/>
        <v>3009 INSTITUT ZA MIGRACIJE I NARODNOSTI</v>
      </c>
      <c r="E108" t="s">
        <v>4019</v>
      </c>
      <c r="F108" t="s">
        <v>572</v>
      </c>
      <c r="G108" t="s">
        <v>3641</v>
      </c>
      <c r="I108" s="116"/>
    </row>
    <row r="109" spans="1:9" ht="15" customHeight="1">
      <c r="A109">
        <v>3025</v>
      </c>
      <c r="B109" t="s">
        <v>559</v>
      </c>
      <c r="C109" t="s">
        <v>3862</v>
      </c>
      <c r="D109" t="str">
        <f t="shared" si="1"/>
        <v>3025 INSTITUT ZA JADRANSKE KULTURE I MELIORACIJU KRŠA</v>
      </c>
      <c r="E109" t="s">
        <v>4016</v>
      </c>
      <c r="F109" t="s">
        <v>561</v>
      </c>
      <c r="G109" t="s">
        <v>3641</v>
      </c>
      <c r="I109" s="116"/>
    </row>
    <row r="110" spans="1:9" ht="15" customHeight="1">
      <c r="A110">
        <v>3041</v>
      </c>
      <c r="B110" t="s">
        <v>535</v>
      </c>
      <c r="C110" t="s">
        <v>3862</v>
      </c>
      <c r="D110" t="str">
        <f t="shared" si="1"/>
        <v>3041 INSTITUT RUĐER BOŠKOVIĆ</v>
      </c>
      <c r="E110" t="s">
        <v>4007</v>
      </c>
      <c r="F110" t="s">
        <v>537</v>
      </c>
      <c r="G110" t="s">
        <v>3641</v>
      </c>
      <c r="I110" s="116"/>
    </row>
    <row r="111" spans="1:9" ht="15" customHeight="1">
      <c r="A111">
        <v>3050</v>
      </c>
      <c r="B111" t="s">
        <v>2398</v>
      </c>
      <c r="C111" t="s">
        <v>3862</v>
      </c>
      <c r="D111" t="str">
        <f t="shared" si="1"/>
        <v>3050 INSTITUT ZA DRUŠTVENA ISTRAŽIVANJA U ZAGREBU</v>
      </c>
      <c r="E111" t="s">
        <v>4024</v>
      </c>
      <c r="F111" t="s">
        <v>545</v>
      </c>
      <c r="G111" t="s">
        <v>3641</v>
      </c>
      <c r="I111" s="116"/>
    </row>
    <row r="112" spans="1:9" ht="15" customHeight="1">
      <c r="A112">
        <v>3068</v>
      </c>
      <c r="B112" t="s">
        <v>582</v>
      </c>
      <c r="C112" t="s">
        <v>3862</v>
      </c>
      <c r="D112" t="str">
        <f t="shared" si="1"/>
        <v>3068 INSTITUT ZA TURIZAM</v>
      </c>
      <c r="E112" t="s">
        <v>4001</v>
      </c>
      <c r="F112" t="s">
        <v>584</v>
      </c>
      <c r="G112" t="s">
        <v>3641</v>
      </c>
      <c r="I112" s="116"/>
    </row>
    <row r="113" spans="1:9" ht="15" customHeight="1">
      <c r="A113">
        <v>3076</v>
      </c>
      <c r="B113" t="s">
        <v>575</v>
      </c>
      <c r="C113" t="s">
        <v>3862</v>
      </c>
      <c r="D113" t="str">
        <f t="shared" si="1"/>
        <v>3076 INSTITUT ZA POLJOPRIVREDU I TURIZAM</v>
      </c>
      <c r="E113" t="s">
        <v>4006</v>
      </c>
      <c r="F113" t="s">
        <v>578</v>
      </c>
      <c r="G113" t="s">
        <v>3641</v>
      </c>
      <c r="I113" s="116"/>
    </row>
    <row r="114" spans="1:9" ht="15" customHeight="1">
      <c r="A114">
        <v>3084</v>
      </c>
      <c r="B114" t="s">
        <v>546</v>
      </c>
      <c r="C114" t="s">
        <v>3862</v>
      </c>
      <c r="D114" t="str">
        <f t="shared" si="1"/>
        <v>3084 INSTITUT ZA ETNOLOGIJU I FOLKLORISTIKU</v>
      </c>
      <c r="E114" t="s">
        <v>4012</v>
      </c>
      <c r="F114" t="s">
        <v>548</v>
      </c>
      <c r="G114" t="s">
        <v>3641</v>
      </c>
      <c r="I114" s="116"/>
    </row>
    <row r="115" spans="1:9" ht="15" customHeight="1">
      <c r="A115">
        <v>3092</v>
      </c>
      <c r="B115" t="s">
        <v>549</v>
      </c>
      <c r="C115" t="s">
        <v>3862</v>
      </c>
      <c r="D115" t="str">
        <f t="shared" si="1"/>
        <v>3092 INSTITUT ZA FILOZOFIJU</v>
      </c>
      <c r="E115" t="s">
        <v>4017</v>
      </c>
      <c r="F115" t="s">
        <v>550</v>
      </c>
      <c r="G115" t="s">
        <v>3641</v>
      </c>
      <c r="I115" s="116"/>
    </row>
    <row r="116" spans="1:9" ht="15" customHeight="1">
      <c r="A116">
        <v>3105</v>
      </c>
      <c r="B116" t="s">
        <v>4013</v>
      </c>
      <c r="C116" t="s">
        <v>3862</v>
      </c>
      <c r="D116" t="str">
        <f t="shared" si="1"/>
        <v>3105 INSTITUT DRUŠTVENIH ZNANOSTI  IVO PILAR</v>
      </c>
      <c r="E116" t="s">
        <v>4014</v>
      </c>
      <c r="F116" t="s">
        <v>534</v>
      </c>
      <c r="G116" t="s">
        <v>3641</v>
      </c>
      <c r="I116" s="116"/>
    </row>
    <row r="117" spans="1:9" s="116" customFormat="1" ht="15" customHeight="1">
      <c r="A117">
        <v>3113</v>
      </c>
      <c r="B117" t="s">
        <v>538</v>
      </c>
      <c r="C117" t="s">
        <v>3862</v>
      </c>
      <c r="D117" t="str">
        <f t="shared" si="1"/>
        <v>3113 INSTITUT ZA ANTROPOLOGIJU</v>
      </c>
      <c r="E117" t="s">
        <v>4000</v>
      </c>
      <c r="F117" t="s">
        <v>540</v>
      </c>
      <c r="G117" t="s">
        <v>3641</v>
      </c>
    </row>
    <row r="118" spans="1:9" ht="15" customHeight="1">
      <c r="A118">
        <v>3121</v>
      </c>
      <c r="B118" t="s">
        <v>541</v>
      </c>
      <c r="C118" t="s">
        <v>3862</v>
      </c>
      <c r="D118" t="str">
        <f t="shared" si="1"/>
        <v>3121 INSTITUT ZA ARHEOLOGIJU</v>
      </c>
      <c r="E118" t="s">
        <v>4004</v>
      </c>
      <c r="F118" t="s">
        <v>542</v>
      </c>
      <c r="G118" t="s">
        <v>3641</v>
      </c>
      <c r="I118" s="116"/>
    </row>
    <row r="119" spans="1:9" ht="15" customHeight="1">
      <c r="A119">
        <v>3148</v>
      </c>
      <c r="B119" t="s">
        <v>2608</v>
      </c>
      <c r="C119" t="s">
        <v>4251</v>
      </c>
      <c r="D119" t="str">
        <f t="shared" si="1"/>
        <v>3148 ZATVORSKA BOLNICA U ZAGREBU</v>
      </c>
      <c r="E119" t="s">
        <v>4277</v>
      </c>
      <c r="F119" t="s">
        <v>2609</v>
      </c>
      <c r="G119" t="s">
        <v>3641</v>
      </c>
      <c r="I119" s="116"/>
    </row>
    <row r="120" spans="1:9">
      <c r="A120">
        <v>3156</v>
      </c>
      <c r="B120" t="s">
        <v>2580</v>
      </c>
      <c r="C120" t="s">
        <v>4251</v>
      </c>
      <c r="D120" t="str">
        <f t="shared" si="1"/>
        <v>3156 ODGOJNI ZAVOD TUROPOLJE</v>
      </c>
      <c r="E120" t="s">
        <v>4264</v>
      </c>
      <c r="F120" t="s">
        <v>2581</v>
      </c>
      <c r="G120" t="s">
        <v>3641</v>
      </c>
      <c r="I120" s="116"/>
    </row>
    <row r="121" spans="1:9" s="116" customFormat="1" ht="15" customHeight="1">
      <c r="A121">
        <v>3164</v>
      </c>
      <c r="B121" t="s">
        <v>2571</v>
      </c>
      <c r="C121" t="s">
        <v>4251</v>
      </c>
      <c r="D121" t="str">
        <f t="shared" si="1"/>
        <v>3164 KAZNIONICA U LEPOGLAVI</v>
      </c>
      <c r="E121" t="s">
        <v>4270</v>
      </c>
      <c r="F121" t="s">
        <v>2572</v>
      </c>
      <c r="G121" t="s">
        <v>3641</v>
      </c>
    </row>
    <row r="122" spans="1:9" ht="15" customHeight="1">
      <c r="A122">
        <v>3172</v>
      </c>
      <c r="B122" t="s">
        <v>2573</v>
      </c>
      <c r="C122" t="s">
        <v>4251</v>
      </c>
      <c r="D122" t="str">
        <f t="shared" si="1"/>
        <v>3172 KAZNIONICA U LIPOVICI - POPOVAČA</v>
      </c>
      <c r="E122" t="s">
        <v>4266</v>
      </c>
      <c r="F122" t="s">
        <v>2574</v>
      </c>
      <c r="G122" t="s">
        <v>3641</v>
      </c>
      <c r="I122" s="116"/>
    </row>
    <row r="123" spans="1:9" ht="15" customHeight="1">
      <c r="A123">
        <v>3197</v>
      </c>
      <c r="B123" t="s">
        <v>4261</v>
      </c>
      <c r="C123" t="s">
        <v>4251</v>
      </c>
      <c r="D123" t="str">
        <f t="shared" si="1"/>
        <v>3197 KAZNIONICA U  TUROPOLJU</v>
      </c>
      <c r="E123" t="s">
        <v>4262</v>
      </c>
      <c r="F123" t="s">
        <v>2577</v>
      </c>
      <c r="G123" t="s">
        <v>3641</v>
      </c>
      <c r="I123" s="116"/>
    </row>
    <row r="124" spans="1:9" ht="15" customHeight="1">
      <c r="A124">
        <v>3201</v>
      </c>
      <c r="B124" t="s">
        <v>2578</v>
      </c>
      <c r="C124" t="s">
        <v>4251</v>
      </c>
      <c r="D124" t="str">
        <f t="shared" si="1"/>
        <v>3201 KAZNIONICA U VALTURI</v>
      </c>
      <c r="E124" t="s">
        <v>4259</v>
      </c>
      <c r="F124" t="s">
        <v>2579</v>
      </c>
      <c r="G124" t="s">
        <v>3641</v>
      </c>
      <c r="I124" s="116"/>
    </row>
    <row r="125" spans="1:9" ht="15" customHeight="1">
      <c r="A125">
        <v>3210</v>
      </c>
      <c r="B125" t="s">
        <v>4278</v>
      </c>
      <c r="C125" t="s">
        <v>4251</v>
      </c>
      <c r="D125" t="str">
        <f t="shared" si="1"/>
        <v>3210 ZATVOR U  BJELOVARU</v>
      </c>
      <c r="E125" t="s">
        <v>4279</v>
      </c>
      <c r="F125" t="s">
        <v>2584</v>
      </c>
      <c r="G125" t="s">
        <v>3641</v>
      </c>
      <c r="I125" s="116"/>
    </row>
    <row r="126" spans="1:9" ht="15" customHeight="1">
      <c r="A126">
        <v>3228</v>
      </c>
      <c r="B126" t="s">
        <v>4267</v>
      </c>
      <c r="C126" t="s">
        <v>4251</v>
      </c>
      <c r="D126" t="str">
        <f t="shared" si="1"/>
        <v>3228 ZATVOR U DUBROVNIKU</v>
      </c>
      <c r="E126" t="s">
        <v>4268</v>
      </c>
      <c r="F126" t="s">
        <v>2585</v>
      </c>
      <c r="G126" t="s">
        <v>3641</v>
      </c>
      <c r="I126" s="116"/>
    </row>
    <row r="127" spans="1:9" ht="15" customHeight="1">
      <c r="A127">
        <v>3236</v>
      </c>
      <c r="B127" t="s">
        <v>2586</v>
      </c>
      <c r="C127" t="s">
        <v>4251</v>
      </c>
      <c r="D127" t="str">
        <f t="shared" si="1"/>
        <v>3236 ZATVOR U GOSPIĆU</v>
      </c>
      <c r="E127" t="s">
        <v>4269</v>
      </c>
      <c r="F127" t="s">
        <v>2587</v>
      </c>
      <c r="G127" t="s">
        <v>3641</v>
      </c>
      <c r="I127" s="116"/>
    </row>
    <row r="128" spans="1:9" ht="15" customHeight="1">
      <c r="A128">
        <v>3244</v>
      </c>
      <c r="B128" t="s">
        <v>2588</v>
      </c>
      <c r="C128" t="s">
        <v>4251</v>
      </c>
      <c r="D128" t="str">
        <f t="shared" si="1"/>
        <v>3244 ZATVOR U KARLOVCU</v>
      </c>
      <c r="E128" t="s">
        <v>4276</v>
      </c>
      <c r="F128" t="s">
        <v>2589</v>
      </c>
      <c r="G128" t="s">
        <v>3641</v>
      </c>
      <c r="I128" s="116"/>
    </row>
    <row r="129" spans="1:9" ht="15" customHeight="1">
      <c r="A129">
        <v>3252</v>
      </c>
      <c r="B129" t="s">
        <v>2590</v>
      </c>
      <c r="C129" t="s">
        <v>4251</v>
      </c>
      <c r="D129" t="str">
        <f t="shared" si="1"/>
        <v>3252 ZATVOR U OSIJEKU</v>
      </c>
      <c r="E129" t="s">
        <v>4265</v>
      </c>
      <c r="F129" t="s">
        <v>2591</v>
      </c>
      <c r="G129" t="s">
        <v>3641</v>
      </c>
      <c r="I129" s="116"/>
    </row>
    <row r="130" spans="1:9" ht="15" customHeight="1">
      <c r="A130">
        <v>3277</v>
      </c>
      <c r="B130" t="s">
        <v>4257</v>
      </c>
      <c r="C130" t="s">
        <v>4251</v>
      </c>
      <c r="D130" t="str">
        <f t="shared" ref="D130:D193" si="2">A130&amp;" "&amp;B130</f>
        <v>3277 ZATVOR U PULI-POLA</v>
      </c>
      <c r="E130" t="s">
        <v>4258</v>
      </c>
      <c r="F130" t="s">
        <v>2594</v>
      </c>
      <c r="G130" t="s">
        <v>3641</v>
      </c>
      <c r="I130" s="116"/>
    </row>
    <row r="131" spans="1:9" ht="15" customHeight="1">
      <c r="A131">
        <v>3285</v>
      </c>
      <c r="B131" t="s">
        <v>2595</v>
      </c>
      <c r="C131" t="s">
        <v>4251</v>
      </c>
      <c r="D131" t="str">
        <f t="shared" si="2"/>
        <v>3285 ZATVOR U RIJECI</v>
      </c>
      <c r="E131" t="s">
        <v>4273</v>
      </c>
      <c r="F131" t="s">
        <v>2596</v>
      </c>
      <c r="G131" t="s">
        <v>3641</v>
      </c>
      <c r="I131" s="116"/>
    </row>
    <row r="132" spans="1:9" ht="15" customHeight="1">
      <c r="A132">
        <v>3293</v>
      </c>
      <c r="B132" t="s">
        <v>2597</v>
      </c>
      <c r="C132" t="s">
        <v>4251</v>
      </c>
      <c r="D132" t="str">
        <f t="shared" si="2"/>
        <v>3293 ZATVOR U SISKU</v>
      </c>
      <c r="E132" t="s">
        <v>4263</v>
      </c>
      <c r="F132" t="s">
        <v>2598</v>
      </c>
      <c r="G132" t="s">
        <v>3641</v>
      </c>
      <c r="I132" s="116"/>
    </row>
    <row r="133" spans="1:9" ht="15" customHeight="1">
      <c r="A133">
        <v>3308</v>
      </c>
      <c r="B133" t="s">
        <v>2599</v>
      </c>
      <c r="C133" t="s">
        <v>4251</v>
      </c>
      <c r="D133" t="str">
        <f t="shared" si="2"/>
        <v>3308 ZATVOR U SPLITU</v>
      </c>
      <c r="E133" t="s">
        <v>4260</v>
      </c>
      <c r="F133" t="s">
        <v>2600</v>
      </c>
      <c r="G133" t="s">
        <v>3641</v>
      </c>
      <c r="I133" s="116"/>
    </row>
    <row r="134" spans="1:9" ht="15" customHeight="1">
      <c r="A134">
        <v>3316</v>
      </c>
      <c r="B134" t="s">
        <v>2601</v>
      </c>
      <c r="C134" t="s">
        <v>4251</v>
      </c>
      <c r="D134" t="str">
        <f t="shared" si="2"/>
        <v>3316 ZATVOR U ŠIBENIKU</v>
      </c>
      <c r="E134" t="s">
        <v>4253</v>
      </c>
      <c r="F134" t="s">
        <v>2602</v>
      </c>
      <c r="G134" t="s">
        <v>3641</v>
      </c>
      <c r="I134" s="116"/>
    </row>
    <row r="135" spans="1:9" ht="15" customHeight="1">
      <c r="A135">
        <v>3324</v>
      </c>
      <c r="B135" t="s">
        <v>2603</v>
      </c>
      <c r="C135" t="s">
        <v>4251</v>
      </c>
      <c r="D135" t="str">
        <f t="shared" si="2"/>
        <v>3324 ZATVOR U VARAŽDINU</v>
      </c>
      <c r="E135" t="s">
        <v>4254</v>
      </c>
      <c r="F135" t="s">
        <v>2604</v>
      </c>
      <c r="G135" t="s">
        <v>3641</v>
      </c>
      <c r="I135" s="116"/>
    </row>
    <row r="136" spans="1:9" ht="15" customHeight="1">
      <c r="A136">
        <v>3332</v>
      </c>
      <c r="B136" t="s">
        <v>2605</v>
      </c>
      <c r="C136" t="s">
        <v>4251</v>
      </c>
      <c r="D136" t="str">
        <f t="shared" si="2"/>
        <v>3332 ZATVOR U ZADRU</v>
      </c>
      <c r="E136" t="s">
        <v>4255</v>
      </c>
      <c r="F136" t="s">
        <v>2606</v>
      </c>
      <c r="G136" t="s">
        <v>3641</v>
      </c>
      <c r="I136" s="116"/>
    </row>
    <row r="137" spans="1:9" ht="15" customHeight="1">
      <c r="A137">
        <v>3349</v>
      </c>
      <c r="B137" t="s">
        <v>4271</v>
      </c>
      <c r="C137" t="s">
        <v>4251</v>
      </c>
      <c r="D137" t="str">
        <f t="shared" si="2"/>
        <v>3349 ZATVOR U  ZAGREBU</v>
      </c>
      <c r="E137" t="s">
        <v>4272</v>
      </c>
      <c r="F137" t="s">
        <v>2607</v>
      </c>
      <c r="G137" t="s">
        <v>3641</v>
      </c>
      <c r="I137" s="116"/>
    </row>
    <row r="138" spans="1:9" ht="15" customHeight="1">
      <c r="A138">
        <v>3357</v>
      </c>
      <c r="B138" t="s">
        <v>2610</v>
      </c>
      <c r="C138" t="s">
        <v>4251</v>
      </c>
      <c r="D138" t="str">
        <f t="shared" si="2"/>
        <v>3357 VRHOVNI SUD REPUBLIKE HRVATSKE</v>
      </c>
      <c r="E138" t="s">
        <v>4284</v>
      </c>
      <c r="F138" t="s">
        <v>2611</v>
      </c>
      <c r="G138" t="s">
        <v>3641</v>
      </c>
      <c r="I138" s="116"/>
    </row>
    <row r="139" spans="1:9" ht="15" customHeight="1">
      <c r="A139">
        <v>3365</v>
      </c>
      <c r="B139" t="s">
        <v>2624</v>
      </c>
      <c r="C139" t="s">
        <v>4251</v>
      </c>
      <c r="D139" t="str">
        <f t="shared" si="2"/>
        <v>3365 DRŽAVNO ODVJETNIŠTVO REPUBLIKE HRVATSKE</v>
      </c>
      <c r="E139" t="s">
        <v>4291</v>
      </c>
      <c r="F139" t="s">
        <v>2625</v>
      </c>
      <c r="G139" t="s">
        <v>3641</v>
      </c>
      <c r="I139" s="116"/>
    </row>
    <row r="140" spans="1:9" ht="15" customHeight="1">
      <c r="A140">
        <v>3381</v>
      </c>
      <c r="B140" t="s">
        <v>4294</v>
      </c>
      <c r="C140" t="s">
        <v>4251</v>
      </c>
      <c r="D140" t="str">
        <f t="shared" si="2"/>
        <v>3381 VISOKI PREKRŠAJNI SUD REPUBLIKE HRVATSKE</v>
      </c>
      <c r="E140" t="s">
        <v>4295</v>
      </c>
      <c r="F140" t="s">
        <v>2630</v>
      </c>
      <c r="G140" t="s">
        <v>3641</v>
      </c>
      <c r="I140" s="116"/>
    </row>
    <row r="141" spans="1:9" ht="15" customHeight="1">
      <c r="A141">
        <v>3390</v>
      </c>
      <c r="B141" t="s">
        <v>2635</v>
      </c>
      <c r="C141" t="s">
        <v>4251</v>
      </c>
      <c r="D141" t="str">
        <f t="shared" si="2"/>
        <v>3390 ŽUPANIJSKI SUD U DUBROVNIKU</v>
      </c>
      <c r="E141" t="s">
        <v>4302</v>
      </c>
      <c r="F141" t="s">
        <v>2636</v>
      </c>
      <c r="G141" t="s">
        <v>3641</v>
      </c>
      <c r="I141" s="116"/>
    </row>
    <row r="142" spans="1:9" s="116" customFormat="1" ht="15" customHeight="1">
      <c r="A142">
        <v>3412</v>
      </c>
      <c r="B142" t="s">
        <v>2637</v>
      </c>
      <c r="C142" t="s">
        <v>4251</v>
      </c>
      <c r="D142" t="str">
        <f t="shared" si="2"/>
        <v>3412 ŽUPANIJSKI SUD U KARLOVCU</v>
      </c>
      <c r="E142" t="s">
        <v>4303</v>
      </c>
      <c r="F142" t="s">
        <v>2638</v>
      </c>
      <c r="G142" t="s">
        <v>3641</v>
      </c>
    </row>
    <row r="143" spans="1:9" s="116" customFormat="1" ht="15" customHeight="1">
      <c r="A143">
        <v>3429</v>
      </c>
      <c r="B143" t="s">
        <v>2639</v>
      </c>
      <c r="C143" t="s">
        <v>4251</v>
      </c>
      <c r="D143" t="str">
        <f t="shared" si="2"/>
        <v>3429 ŽUPANIJSKI SUD U OSIJEKU</v>
      </c>
      <c r="E143" t="s">
        <v>4304</v>
      </c>
      <c r="F143" t="s">
        <v>2640</v>
      </c>
      <c r="G143" t="s">
        <v>3641</v>
      </c>
    </row>
    <row r="144" spans="1:9" s="116" customFormat="1" ht="15" customHeight="1">
      <c r="A144">
        <v>3445</v>
      </c>
      <c r="B144" t="s">
        <v>2641</v>
      </c>
      <c r="C144" t="s">
        <v>4251</v>
      </c>
      <c r="D144" t="str">
        <f t="shared" si="2"/>
        <v>3445 ŽUPANIJSKI SUD U PULI - POLA</v>
      </c>
      <c r="E144" t="s">
        <v>4305</v>
      </c>
      <c r="F144" t="s">
        <v>2642</v>
      </c>
      <c r="G144" t="s">
        <v>3641</v>
      </c>
    </row>
    <row r="145" spans="1:9" ht="15" customHeight="1">
      <c r="A145">
        <v>3453</v>
      </c>
      <c r="B145" t="s">
        <v>2643</v>
      </c>
      <c r="C145" t="s">
        <v>4251</v>
      </c>
      <c r="D145" t="str">
        <f t="shared" si="2"/>
        <v>3453 ŽUPANIJSKI SUD U RIJECI</v>
      </c>
      <c r="E145" t="s">
        <v>4306</v>
      </c>
      <c r="F145" t="s">
        <v>2644</v>
      </c>
      <c r="G145" t="s">
        <v>3641</v>
      </c>
      <c r="I145" s="116"/>
    </row>
    <row r="146" spans="1:9" ht="15" customHeight="1">
      <c r="A146">
        <v>3461</v>
      </c>
      <c r="B146" t="s">
        <v>2645</v>
      </c>
      <c r="C146" t="s">
        <v>4251</v>
      </c>
      <c r="D146" t="str">
        <f t="shared" si="2"/>
        <v>3461 ŽUPANIJSKI SUD U SISKU</v>
      </c>
      <c r="E146" t="s">
        <v>4307</v>
      </c>
      <c r="F146" t="s">
        <v>2646</v>
      </c>
      <c r="G146" t="s">
        <v>3641</v>
      </c>
      <c r="I146" s="116"/>
    </row>
    <row r="147" spans="1:9" ht="15" customHeight="1">
      <c r="A147">
        <v>3470</v>
      </c>
      <c r="B147" t="s">
        <v>2649</v>
      </c>
      <c r="C147" t="s">
        <v>4251</v>
      </c>
      <c r="D147" t="str">
        <f t="shared" si="2"/>
        <v>3470 ŽUPANIJSKI SUD U SPLITU</v>
      </c>
      <c r="E147" t="s">
        <v>4309</v>
      </c>
      <c r="F147" t="s">
        <v>2650</v>
      </c>
      <c r="G147" t="s">
        <v>3641</v>
      </c>
      <c r="I147" s="116"/>
    </row>
    <row r="148" spans="1:9" s="116" customFormat="1" ht="15" customHeight="1">
      <c r="A148">
        <v>3488</v>
      </c>
      <c r="B148" t="s">
        <v>2653</v>
      </c>
      <c r="C148" t="s">
        <v>4251</v>
      </c>
      <c r="D148" t="str">
        <f t="shared" si="2"/>
        <v>3488 ŽUPANIJSKI SUD U VARAŽDINU</v>
      </c>
      <c r="E148" t="s">
        <v>4311</v>
      </c>
      <c r="F148" t="s">
        <v>2654</v>
      </c>
      <c r="G148" t="s">
        <v>3641</v>
      </c>
    </row>
    <row r="149" spans="1:9" s="116" customFormat="1" ht="15" customHeight="1">
      <c r="A149">
        <v>3496</v>
      </c>
      <c r="B149" t="s">
        <v>2659</v>
      </c>
      <c r="C149" t="s">
        <v>4251</v>
      </c>
      <c r="D149" t="str">
        <f t="shared" si="2"/>
        <v>3496 ŽUPANIJSKI SUD U ZADRU</v>
      </c>
      <c r="E149" t="s">
        <v>4298</v>
      </c>
      <c r="F149" t="s">
        <v>2660</v>
      </c>
      <c r="G149" t="s">
        <v>3641</v>
      </c>
    </row>
    <row r="150" spans="1:9" ht="15" customHeight="1">
      <c r="A150">
        <v>3507</v>
      </c>
      <c r="B150" t="s">
        <v>4299</v>
      </c>
      <c r="C150" t="s">
        <v>4251</v>
      </c>
      <c r="D150" t="str">
        <f t="shared" si="2"/>
        <v>3507 ŽUPANIJSKI SUD U  ZAGREBU</v>
      </c>
      <c r="E150" t="s">
        <v>4300</v>
      </c>
      <c r="F150" t="s">
        <v>2661</v>
      </c>
      <c r="G150" t="s">
        <v>3641</v>
      </c>
      <c r="I150" s="116"/>
    </row>
    <row r="151" spans="1:9" ht="15" customHeight="1">
      <c r="A151">
        <v>3515</v>
      </c>
      <c r="B151" t="s">
        <v>2662</v>
      </c>
      <c r="C151" t="s">
        <v>4251</v>
      </c>
      <c r="D151" t="str">
        <f t="shared" si="2"/>
        <v>3515 TRGOVAČKI SUD U BJELOVARU</v>
      </c>
      <c r="E151" t="s">
        <v>4314</v>
      </c>
      <c r="F151" t="s">
        <v>2663</v>
      </c>
      <c r="G151" t="s">
        <v>3641</v>
      </c>
      <c r="I151" s="116"/>
    </row>
    <row r="152" spans="1:9" ht="15" customHeight="1">
      <c r="A152">
        <v>3531</v>
      </c>
      <c r="B152" t="s">
        <v>2667</v>
      </c>
      <c r="C152" t="s">
        <v>4251</v>
      </c>
      <c r="D152" t="str">
        <f t="shared" si="2"/>
        <v>3531 TRGOVAČKI SUD U OSIJEKU</v>
      </c>
      <c r="E152" t="s">
        <v>4315</v>
      </c>
      <c r="F152" t="s">
        <v>2668</v>
      </c>
      <c r="G152" t="s">
        <v>3641</v>
      </c>
      <c r="I152" s="116"/>
    </row>
    <row r="153" spans="1:9" ht="24" customHeight="1">
      <c r="A153">
        <v>3540</v>
      </c>
      <c r="B153" t="s">
        <v>2671</v>
      </c>
      <c r="C153" t="s">
        <v>4251</v>
      </c>
      <c r="D153" t="str">
        <f t="shared" si="2"/>
        <v>3540 TRGOVAČKI SUD U RIJECI</v>
      </c>
      <c r="E153" t="s">
        <v>4317</v>
      </c>
      <c r="F153" t="s">
        <v>2672</v>
      </c>
      <c r="G153" t="s">
        <v>3641</v>
      </c>
      <c r="I153" s="116"/>
    </row>
    <row r="154" spans="1:9" ht="15" customHeight="1">
      <c r="A154">
        <v>3566</v>
      </c>
      <c r="B154" t="s">
        <v>2673</v>
      </c>
      <c r="C154" t="s">
        <v>4251</v>
      </c>
      <c r="D154" t="str">
        <f t="shared" si="2"/>
        <v>3566 TRGOVAČKI SUD U SPLITU</v>
      </c>
      <c r="E154" t="s">
        <v>4318</v>
      </c>
      <c r="F154" t="s">
        <v>2674</v>
      </c>
      <c r="G154" t="s">
        <v>3641</v>
      </c>
      <c r="I154" s="116"/>
    </row>
    <row r="155" spans="1:9">
      <c r="A155">
        <v>3574</v>
      </c>
      <c r="B155" t="s">
        <v>2675</v>
      </c>
      <c r="C155" t="s">
        <v>4251</v>
      </c>
      <c r="D155" t="str">
        <f t="shared" si="2"/>
        <v>3574 TRGOVAČKI SUD U VARAŽDINU</v>
      </c>
      <c r="E155" t="s">
        <v>4319</v>
      </c>
      <c r="F155" t="s">
        <v>2676</v>
      </c>
      <c r="G155" t="s">
        <v>3641</v>
      </c>
      <c r="I155" s="116"/>
    </row>
    <row r="156" spans="1:9">
      <c r="A156">
        <v>3582</v>
      </c>
      <c r="B156" t="s">
        <v>2612</v>
      </c>
      <c r="C156" t="s">
        <v>4251</v>
      </c>
      <c r="D156" t="str">
        <f t="shared" si="2"/>
        <v>3582 VISOKI TRGOVAČKI SUD REPUBLIKE HRVATSKE</v>
      </c>
      <c r="E156" t="s">
        <v>4285</v>
      </c>
      <c r="F156" t="s">
        <v>2613</v>
      </c>
      <c r="G156" t="s">
        <v>3641</v>
      </c>
      <c r="I156" s="116"/>
    </row>
    <row r="157" spans="1:9" s="116" customFormat="1">
      <c r="A157">
        <v>3599</v>
      </c>
      <c r="B157" t="s">
        <v>2683</v>
      </c>
      <c r="C157" t="s">
        <v>4251</v>
      </c>
      <c r="D157" t="str">
        <f t="shared" si="2"/>
        <v>3599 ŽUPANIJSKO DRŽAVNO ODVJETNIŠTVO U DUBROVNIKU</v>
      </c>
      <c r="E157" t="s">
        <v>4328</v>
      </c>
      <c r="F157" t="s">
        <v>2684</v>
      </c>
      <c r="G157" t="s">
        <v>3641</v>
      </c>
    </row>
    <row r="158" spans="1:9">
      <c r="A158">
        <v>3611</v>
      </c>
      <c r="B158" t="s">
        <v>2685</v>
      </c>
      <c r="C158" t="s">
        <v>4251</v>
      </c>
      <c r="D158" t="str">
        <f t="shared" si="2"/>
        <v>3611 ŽUPANIJSKO DRŽAVNO ODVJETNIŠTVO U KARLOVCU</v>
      </c>
      <c r="E158" t="s">
        <v>4332</v>
      </c>
      <c r="F158" t="s">
        <v>2686</v>
      </c>
      <c r="G158" t="s">
        <v>3641</v>
      </c>
      <c r="I158" s="116"/>
    </row>
    <row r="159" spans="1:9" ht="15" customHeight="1">
      <c r="A159">
        <v>3620</v>
      </c>
      <c r="B159" t="s">
        <v>2687</v>
      </c>
      <c r="C159" t="s">
        <v>4251</v>
      </c>
      <c r="D159" t="str">
        <f t="shared" si="2"/>
        <v>3620 ŽUPANIJSKO DRŽAVNO ODVJETNIŠTVO U OSIJEKU</v>
      </c>
      <c r="E159" t="s">
        <v>4326</v>
      </c>
      <c r="F159" t="s">
        <v>2688</v>
      </c>
      <c r="G159" t="s">
        <v>3641</v>
      </c>
      <c r="I159" s="116"/>
    </row>
    <row r="160" spans="1:9" ht="15" customHeight="1">
      <c r="A160">
        <v>3646</v>
      </c>
      <c r="B160" t="s">
        <v>2689</v>
      </c>
      <c r="C160" t="s">
        <v>4251</v>
      </c>
      <c r="D160" t="str">
        <f t="shared" si="2"/>
        <v>3646 ŽUPANIJSKO DRŽAVNO ODVJETNIŠTVO U PULI - POLA</v>
      </c>
      <c r="E160" t="s">
        <v>4333</v>
      </c>
      <c r="F160" t="s">
        <v>2690</v>
      </c>
      <c r="G160" t="s">
        <v>3641</v>
      </c>
      <c r="I160" s="116"/>
    </row>
    <row r="161" spans="1:9">
      <c r="A161">
        <v>3654</v>
      </c>
      <c r="B161" t="s">
        <v>2691</v>
      </c>
      <c r="C161" t="s">
        <v>4251</v>
      </c>
      <c r="D161" t="str">
        <f t="shared" si="2"/>
        <v>3654 ŽUPANIJSKO DRŽAVNO ODVJETNIŠTVO U RIJECI</v>
      </c>
      <c r="E161" t="s">
        <v>4330</v>
      </c>
      <c r="F161" t="s">
        <v>2692</v>
      </c>
      <c r="G161" t="s">
        <v>3641</v>
      </c>
      <c r="I161" s="116"/>
    </row>
    <row r="162" spans="1:9" s="116" customFormat="1" ht="15" customHeight="1">
      <c r="A162">
        <v>3662</v>
      </c>
      <c r="B162" t="s">
        <v>2693</v>
      </c>
      <c r="C162" t="s">
        <v>4251</v>
      </c>
      <c r="D162" t="str">
        <f t="shared" si="2"/>
        <v>3662 ŽUPANIJSKO DRŽAVNO ODVJETNIŠTVO U SISKU</v>
      </c>
      <c r="E162" t="s">
        <v>4323</v>
      </c>
      <c r="F162" t="s">
        <v>2694</v>
      </c>
      <c r="G162" t="s">
        <v>3641</v>
      </c>
    </row>
    <row r="163" spans="1:9" ht="15" customHeight="1">
      <c r="A163">
        <v>3679</v>
      </c>
      <c r="B163" t="s">
        <v>2697</v>
      </c>
      <c r="C163" t="s">
        <v>4251</v>
      </c>
      <c r="D163" t="str">
        <f t="shared" si="2"/>
        <v>3679 ŽUPANIJSKO DRŽAVNO ODVJETNIŠTVO U SPLITU</v>
      </c>
      <c r="E163" t="s">
        <v>4321</v>
      </c>
      <c r="F163" t="s">
        <v>2698</v>
      </c>
      <c r="G163" t="s">
        <v>3641</v>
      </c>
      <c r="I163" s="116"/>
    </row>
    <row r="164" spans="1:9" ht="15" customHeight="1">
      <c r="A164">
        <v>3687</v>
      </c>
      <c r="B164" t="s">
        <v>2699</v>
      </c>
      <c r="C164" t="s">
        <v>4251</v>
      </c>
      <c r="D164" t="str">
        <f t="shared" si="2"/>
        <v>3687 ŽUPANIJSKO DRŽAVNO ODVJETNIŠTVO U ŠIBENIKU</v>
      </c>
      <c r="E164" t="s">
        <v>4327</v>
      </c>
      <c r="F164" t="s">
        <v>2700</v>
      </c>
      <c r="G164" t="s">
        <v>3641</v>
      </c>
      <c r="I164" s="116"/>
    </row>
    <row r="165" spans="1:9" s="116" customFormat="1" ht="15" customHeight="1">
      <c r="A165">
        <v>3695</v>
      </c>
      <c r="B165" t="s">
        <v>2701</v>
      </c>
      <c r="C165" t="s">
        <v>4251</v>
      </c>
      <c r="D165" t="str">
        <f t="shared" si="2"/>
        <v>3695 ŽUPANIJSKO DRŽAVNO ODVJETNIŠTVO U VARAŽDINU</v>
      </c>
      <c r="E165" t="s">
        <v>4329</v>
      </c>
      <c r="F165" t="s">
        <v>2702</v>
      </c>
      <c r="G165" t="s">
        <v>3641</v>
      </c>
    </row>
    <row r="166" spans="1:9" ht="15" customHeight="1">
      <c r="A166">
        <v>3700</v>
      </c>
      <c r="B166" t="s">
        <v>2707</v>
      </c>
      <c r="C166" t="s">
        <v>4251</v>
      </c>
      <c r="D166" t="str">
        <f t="shared" si="2"/>
        <v>3700 ŽUPANIJSKO DRŽAVNO ODVJETNIŠTVO U ZADRU</v>
      </c>
      <c r="E166" t="s">
        <v>4324</v>
      </c>
      <c r="F166" t="s">
        <v>2708</v>
      </c>
      <c r="G166" t="s">
        <v>3641</v>
      </c>
      <c r="I166" s="116"/>
    </row>
    <row r="167" spans="1:9" s="241" customFormat="1" ht="15" customHeight="1">
      <c r="A167">
        <v>3718</v>
      </c>
      <c r="B167" t="s">
        <v>2709</v>
      </c>
      <c r="C167" t="s">
        <v>4251</v>
      </c>
      <c r="D167" t="str">
        <f t="shared" si="2"/>
        <v>3718 ŽUPANIJSKO DRŽAVNO ODVJETNIŠTVO U ZAGREBU</v>
      </c>
      <c r="E167" t="s">
        <v>4331</v>
      </c>
      <c r="F167" t="s">
        <v>2710</v>
      </c>
      <c r="G167" t="s">
        <v>3641</v>
      </c>
      <c r="I167" s="242"/>
    </row>
    <row r="168" spans="1:9" s="241" customFormat="1" ht="15" customHeight="1">
      <c r="A168">
        <v>3742</v>
      </c>
      <c r="B168" t="s">
        <v>2721</v>
      </c>
      <c r="C168" t="s">
        <v>4251</v>
      </c>
      <c r="D168" t="str">
        <f t="shared" si="2"/>
        <v>3742 OPĆINSKI SUD U BJELOVARU</v>
      </c>
      <c r="E168" t="s">
        <v>4342</v>
      </c>
      <c r="F168" t="s">
        <v>2722</v>
      </c>
      <c r="G168" t="s">
        <v>3641</v>
      </c>
      <c r="I168" s="242"/>
    </row>
    <row r="169" spans="1:9" s="116" customFormat="1" ht="15" customHeight="1">
      <c r="A169">
        <v>3783</v>
      </c>
      <c r="B169" t="s">
        <v>2726</v>
      </c>
      <c r="C169" t="s">
        <v>4251</v>
      </c>
      <c r="D169" t="str">
        <f t="shared" si="2"/>
        <v>3783 OPĆINSKI SUD U ČAKOVCU</v>
      </c>
      <c r="E169" t="s">
        <v>4343</v>
      </c>
      <c r="F169" t="s">
        <v>2727</v>
      </c>
      <c r="G169" t="s">
        <v>3641</v>
      </c>
    </row>
    <row r="170" spans="1:9" s="116" customFormat="1" ht="15" customHeight="1">
      <c r="A170">
        <v>3847</v>
      </c>
      <c r="B170" t="s">
        <v>2728</v>
      </c>
      <c r="C170" t="s">
        <v>4251</v>
      </c>
      <c r="D170" t="str">
        <f t="shared" si="2"/>
        <v>3847 OPĆINSKI SUD U DUBROVNIKU</v>
      </c>
      <c r="E170" t="s">
        <v>4344</v>
      </c>
      <c r="F170" t="s">
        <v>2729</v>
      </c>
      <c r="G170" t="s">
        <v>3641</v>
      </c>
    </row>
    <row r="171" spans="1:9" s="118" customFormat="1" ht="15" customHeight="1">
      <c r="A171">
        <v>3919</v>
      </c>
      <c r="B171" t="s">
        <v>2733</v>
      </c>
      <c r="C171" t="s">
        <v>4251</v>
      </c>
      <c r="D171" t="str">
        <f t="shared" si="2"/>
        <v>3919 OPĆINSKI SUD U GOSPIĆU</v>
      </c>
      <c r="E171" t="s">
        <v>4345</v>
      </c>
      <c r="F171" t="s">
        <v>2734</v>
      </c>
      <c r="G171" t="s">
        <v>3641</v>
      </c>
      <c r="I171" s="116"/>
    </row>
    <row r="172" spans="1:9" s="116" customFormat="1" ht="15" customHeight="1">
      <c r="A172">
        <v>3994</v>
      </c>
      <c r="B172" t="s">
        <v>2737</v>
      </c>
      <c r="C172" t="s">
        <v>4251</v>
      </c>
      <c r="D172" t="str">
        <f t="shared" si="2"/>
        <v>3994 OPĆINSKI SUD U KOPRIVNICI</v>
      </c>
      <c r="E172" t="s">
        <v>4347</v>
      </c>
      <c r="F172" t="s">
        <v>2738</v>
      </c>
      <c r="G172" t="s">
        <v>3641</v>
      </c>
    </row>
    <row r="173" spans="1:9" ht="15" customHeight="1">
      <c r="A173">
        <v>4132</v>
      </c>
      <c r="B173" t="s">
        <v>2750</v>
      </c>
      <c r="C173" t="s">
        <v>4251</v>
      </c>
      <c r="D173" t="str">
        <f t="shared" si="2"/>
        <v>4132 OPĆINSKI SUD U OSIJEKU</v>
      </c>
      <c r="E173" t="s">
        <v>4348</v>
      </c>
      <c r="F173" t="s">
        <v>2751</v>
      </c>
      <c r="G173" t="s">
        <v>3641</v>
      </c>
      <c r="I173" s="116"/>
    </row>
    <row r="174" spans="1:9" ht="15" customHeight="1">
      <c r="A174">
        <v>4212</v>
      </c>
      <c r="B174" t="s">
        <v>4349</v>
      </c>
      <c r="C174" t="s">
        <v>4251</v>
      </c>
      <c r="D174" t="str">
        <f t="shared" si="2"/>
        <v>4212 OPĆINSKI SUD  U POŽEGI</v>
      </c>
      <c r="E174" t="s">
        <v>4350</v>
      </c>
      <c r="F174" t="s">
        <v>2755</v>
      </c>
      <c r="G174" t="s">
        <v>3641</v>
      </c>
      <c r="I174" s="116"/>
    </row>
    <row r="175" spans="1:9" ht="15" customHeight="1">
      <c r="A175">
        <v>4237</v>
      </c>
      <c r="B175" t="s">
        <v>2756</v>
      </c>
      <c r="C175" t="s">
        <v>4251</v>
      </c>
      <c r="D175" t="str">
        <f t="shared" si="2"/>
        <v>4237 OPĆINSKI SUD U PULI - POLA</v>
      </c>
      <c r="E175" t="s">
        <v>4351</v>
      </c>
      <c r="F175" t="s">
        <v>2757</v>
      </c>
      <c r="G175" t="s">
        <v>3641</v>
      </c>
      <c r="I175" s="116"/>
    </row>
    <row r="176" spans="1:9" ht="15" customHeight="1">
      <c r="A176">
        <v>4253</v>
      </c>
      <c r="B176" t="s">
        <v>2758</v>
      </c>
      <c r="C176" t="s">
        <v>4251</v>
      </c>
      <c r="D176" t="str">
        <f t="shared" si="2"/>
        <v>4253 OPĆINSKI SUD U RIJECI</v>
      </c>
      <c r="E176" t="s">
        <v>4352</v>
      </c>
      <c r="F176" t="s">
        <v>2759</v>
      </c>
      <c r="G176" t="s">
        <v>3641</v>
      </c>
      <c r="I176" s="116"/>
    </row>
    <row r="177" spans="1:9" s="116" customFormat="1" ht="15" customHeight="1">
      <c r="A177">
        <v>4307</v>
      </c>
      <c r="B177" t="s">
        <v>2763</v>
      </c>
      <c r="C177" t="s">
        <v>4251</v>
      </c>
      <c r="D177" t="str">
        <f t="shared" si="2"/>
        <v>4307 OPĆINSKI SUD U SISKU</v>
      </c>
      <c r="E177" t="s">
        <v>4353</v>
      </c>
      <c r="F177" t="s">
        <v>2764</v>
      </c>
      <c r="G177" t="s">
        <v>3641</v>
      </c>
    </row>
    <row r="178" spans="1:9" ht="15" customHeight="1">
      <c r="A178">
        <v>4323</v>
      </c>
      <c r="B178" t="s">
        <v>2765</v>
      </c>
      <c r="C178" t="s">
        <v>4251</v>
      </c>
      <c r="D178" t="str">
        <f t="shared" si="2"/>
        <v>4323 OPĆINSKI SUD U SLAVONSKOM BRODU</v>
      </c>
      <c r="E178" t="s">
        <v>4354</v>
      </c>
      <c r="F178" t="s">
        <v>2766</v>
      </c>
      <c r="G178" t="s">
        <v>3641</v>
      </c>
      <c r="I178" s="116"/>
    </row>
    <row r="179" spans="1:9" ht="15" customHeight="1">
      <c r="A179">
        <v>4340</v>
      </c>
      <c r="B179" t="s">
        <v>2769</v>
      </c>
      <c r="C179" t="s">
        <v>4251</v>
      </c>
      <c r="D179" t="str">
        <f t="shared" si="2"/>
        <v>4340 OPĆINSKI SUD U ŠIBENIKU</v>
      </c>
      <c r="E179" t="s">
        <v>4356</v>
      </c>
      <c r="F179" t="s">
        <v>2770</v>
      </c>
      <c r="G179" t="s">
        <v>3641</v>
      </c>
      <c r="I179" s="116"/>
    </row>
    <row r="180" spans="1:9" s="116" customFormat="1" ht="15" customHeight="1">
      <c r="A180">
        <v>4366</v>
      </c>
      <c r="B180" t="s">
        <v>2771</v>
      </c>
      <c r="C180" t="s">
        <v>4251</v>
      </c>
      <c r="D180" t="str">
        <f t="shared" si="2"/>
        <v>4366 OPĆINSKI SUD U VARAŽDINU</v>
      </c>
      <c r="E180" t="s">
        <v>4357</v>
      </c>
      <c r="F180" t="s">
        <v>2772</v>
      </c>
      <c r="G180" t="s">
        <v>3641</v>
      </c>
    </row>
    <row r="181" spans="1:9" ht="15" customHeight="1">
      <c r="A181">
        <v>4374</v>
      </c>
      <c r="B181" t="s">
        <v>2773</v>
      </c>
      <c r="C181" t="s">
        <v>4251</v>
      </c>
      <c r="D181" t="str">
        <f t="shared" si="2"/>
        <v>4374 OPĆINSKI SUD U VELIKOJ GORICI</v>
      </c>
      <c r="E181" t="s">
        <v>4358</v>
      </c>
      <c r="F181" t="s">
        <v>2774</v>
      </c>
      <c r="G181" t="s">
        <v>3641</v>
      </c>
      <c r="I181" s="116"/>
    </row>
    <row r="182" spans="1:9" ht="15" customHeight="1">
      <c r="A182">
        <v>4399</v>
      </c>
      <c r="B182" t="s">
        <v>2778</v>
      </c>
      <c r="C182" t="s">
        <v>4251</v>
      </c>
      <c r="D182" t="str">
        <f t="shared" si="2"/>
        <v>4399 OPĆINSKI SUD U VIROVITICI</v>
      </c>
      <c r="E182" t="s">
        <v>4359</v>
      </c>
      <c r="F182" t="s">
        <v>2779</v>
      </c>
      <c r="G182" t="s">
        <v>3641</v>
      </c>
      <c r="I182" s="116"/>
    </row>
    <row r="183" spans="1:9" ht="15" customHeight="1">
      <c r="A183">
        <v>4420</v>
      </c>
      <c r="B183" t="s">
        <v>2780</v>
      </c>
      <c r="C183" t="s">
        <v>4251</v>
      </c>
      <c r="D183" t="str">
        <f t="shared" si="2"/>
        <v>4420 OPĆINSKI SUD U VUKOVARU</v>
      </c>
      <c r="E183" t="s">
        <v>4360</v>
      </c>
      <c r="F183" t="s">
        <v>2781</v>
      </c>
      <c r="G183" t="s">
        <v>3641</v>
      </c>
      <c r="I183" s="116"/>
    </row>
    <row r="184" spans="1:9" ht="15" customHeight="1">
      <c r="A184">
        <v>4446</v>
      </c>
      <c r="B184" t="s">
        <v>2782</v>
      </c>
      <c r="C184" t="s">
        <v>4251</v>
      </c>
      <c r="D184" t="str">
        <f t="shared" si="2"/>
        <v>4446 OPĆINSKI SUD U ZADRU</v>
      </c>
      <c r="E184" t="s">
        <v>4361</v>
      </c>
      <c r="F184" t="s">
        <v>2783</v>
      </c>
      <c r="G184" t="s">
        <v>3641</v>
      </c>
      <c r="I184" s="116"/>
    </row>
    <row r="185" spans="1:9" s="116" customFormat="1" ht="15" customHeight="1">
      <c r="A185">
        <v>4462</v>
      </c>
      <c r="B185" t="s">
        <v>2784</v>
      </c>
      <c r="C185" t="s">
        <v>4251</v>
      </c>
      <c r="D185" t="str">
        <f t="shared" si="2"/>
        <v>4462 OPĆINSKI SUD U ZLATARU</v>
      </c>
      <c r="E185" t="s">
        <v>4362</v>
      </c>
      <c r="F185" t="s">
        <v>2785</v>
      </c>
      <c r="G185" t="s">
        <v>3641</v>
      </c>
    </row>
    <row r="186" spans="1:9" ht="15" customHeight="1">
      <c r="A186">
        <v>4500</v>
      </c>
      <c r="B186" t="s">
        <v>2786</v>
      </c>
      <c r="C186" t="s">
        <v>4251</v>
      </c>
      <c r="D186" t="str">
        <f t="shared" si="2"/>
        <v>4500 OPĆINSKO DRŽAVNO ODVJETNIŠTVO U BJELOVARU</v>
      </c>
      <c r="E186" t="s">
        <v>4375</v>
      </c>
      <c r="F186" t="s">
        <v>2787</v>
      </c>
      <c r="G186" t="s">
        <v>3641</v>
      </c>
      <c r="I186" s="116"/>
    </row>
    <row r="187" spans="1:9" ht="15" customHeight="1">
      <c r="A187">
        <v>4526</v>
      </c>
      <c r="B187" t="s">
        <v>2788</v>
      </c>
      <c r="C187" t="s">
        <v>4251</v>
      </c>
      <c r="D187" t="str">
        <f t="shared" si="2"/>
        <v>4526 OPĆINSKO DRŽAVNO ODVJETNIŠTVO U ČAKOVCU</v>
      </c>
      <c r="E187" t="s">
        <v>4379</v>
      </c>
      <c r="F187" t="s">
        <v>2789</v>
      </c>
      <c r="G187" t="s">
        <v>3641</v>
      </c>
      <c r="I187" s="116"/>
    </row>
    <row r="188" spans="1:9" ht="15" customHeight="1">
      <c r="A188">
        <v>4567</v>
      </c>
      <c r="B188" t="s">
        <v>2790</v>
      </c>
      <c r="C188" t="s">
        <v>4251</v>
      </c>
      <c r="D188" t="str">
        <f t="shared" si="2"/>
        <v>4567 OPĆINSKO DRŽAVNO ODVJETNIŠTVO U DUBROVNIKU</v>
      </c>
      <c r="E188" t="s">
        <v>4378</v>
      </c>
      <c r="F188" t="s">
        <v>2791</v>
      </c>
      <c r="G188" t="s">
        <v>3641</v>
      </c>
      <c r="I188" s="116"/>
    </row>
    <row r="189" spans="1:9" ht="15" customHeight="1">
      <c r="A189">
        <v>4606</v>
      </c>
      <c r="B189" t="s">
        <v>2792</v>
      </c>
      <c r="C189" t="s">
        <v>4251</v>
      </c>
      <c r="D189" t="str">
        <f t="shared" si="2"/>
        <v>4606 OPĆINSKO DRŽAVNO ODVJETNIŠTVO U GOSPIĆU</v>
      </c>
      <c r="E189" t="s">
        <v>4373</v>
      </c>
      <c r="F189" t="s">
        <v>2793</v>
      </c>
      <c r="G189" t="s">
        <v>3641</v>
      </c>
      <c r="I189" s="116"/>
    </row>
    <row r="190" spans="1:9" ht="15" customHeight="1">
      <c r="A190">
        <v>4655</v>
      </c>
      <c r="B190" t="s">
        <v>2796</v>
      </c>
      <c r="C190" t="s">
        <v>4251</v>
      </c>
      <c r="D190" t="str">
        <f t="shared" si="2"/>
        <v>4655 OPĆINSKO DRŽAVNO ODVJETNIŠTVO U KOPRIVNICI</v>
      </c>
      <c r="E190" t="s">
        <v>4364</v>
      </c>
      <c r="F190" t="s">
        <v>2797</v>
      </c>
      <c r="G190" t="s">
        <v>3641</v>
      </c>
      <c r="I190" s="116"/>
    </row>
    <row r="191" spans="1:9" ht="15" customHeight="1">
      <c r="A191">
        <v>4760</v>
      </c>
      <c r="B191" t="s">
        <v>2803</v>
      </c>
      <c r="C191" t="s">
        <v>4251</v>
      </c>
      <c r="D191" t="str">
        <f t="shared" si="2"/>
        <v>4760 OPĆINSKO DRŽAVNO ODVJETNIŠTVO U OSIJEKU</v>
      </c>
      <c r="E191" t="s">
        <v>4384</v>
      </c>
      <c r="F191" t="s">
        <v>2804</v>
      </c>
      <c r="G191" t="s">
        <v>3641</v>
      </c>
      <c r="I191" s="116"/>
    </row>
    <row r="192" spans="1:9" ht="15" customHeight="1">
      <c r="A192">
        <v>4809</v>
      </c>
      <c r="B192" t="s">
        <v>2808</v>
      </c>
      <c r="C192" t="s">
        <v>4251</v>
      </c>
      <c r="D192" t="str">
        <f t="shared" si="2"/>
        <v>4809 OPĆINSKO DRŽAVNO ODVJETNIŠTVO U POŽEGI</v>
      </c>
      <c r="E192" t="s">
        <v>4374</v>
      </c>
      <c r="F192" t="s">
        <v>2809</v>
      </c>
      <c r="G192" t="s">
        <v>3641</v>
      </c>
      <c r="I192" s="116"/>
    </row>
    <row r="193" spans="1:9" ht="15" customHeight="1">
      <c r="A193">
        <v>4817</v>
      </c>
      <c r="B193" t="s">
        <v>2810</v>
      </c>
      <c r="C193" t="s">
        <v>4251</v>
      </c>
      <c r="D193" t="str">
        <f t="shared" si="2"/>
        <v>4817 OPĆINSKO DRŽAVNO ODVJETNIŠTVO U PULI - POLA</v>
      </c>
      <c r="E193" t="s">
        <v>4371</v>
      </c>
      <c r="F193" t="s">
        <v>2811</v>
      </c>
      <c r="G193" t="s">
        <v>3641</v>
      </c>
      <c r="I193" s="116"/>
    </row>
    <row r="194" spans="1:9" ht="15" customHeight="1">
      <c r="A194">
        <v>4825</v>
      </c>
      <c r="B194" t="s">
        <v>2812</v>
      </c>
      <c r="C194" t="s">
        <v>4251</v>
      </c>
      <c r="D194" t="str">
        <f t="shared" ref="D194:D257" si="3">A194&amp;" "&amp;B194</f>
        <v>4825 OPĆINSKO DRŽAVNO ODVJETNIŠTVO U RIJECI</v>
      </c>
      <c r="E194" t="s">
        <v>4370</v>
      </c>
      <c r="F194" t="s">
        <v>2813</v>
      </c>
      <c r="G194" t="s">
        <v>3641</v>
      </c>
      <c r="I194" s="116"/>
    </row>
    <row r="195" spans="1:9" ht="15" customHeight="1">
      <c r="A195">
        <v>4868</v>
      </c>
      <c r="B195" t="s">
        <v>2814</v>
      </c>
      <c r="C195" t="s">
        <v>4251</v>
      </c>
      <c r="D195" t="str">
        <f t="shared" si="3"/>
        <v>4868 OPĆINSKO DRŽAVNO ODVJETNIŠTVO U SISKU</v>
      </c>
      <c r="E195" t="s">
        <v>4365</v>
      </c>
      <c r="F195" t="s">
        <v>2815</v>
      </c>
      <c r="G195" t="s">
        <v>3641</v>
      </c>
      <c r="I195" s="116"/>
    </row>
    <row r="196" spans="1:9" ht="15" customHeight="1">
      <c r="A196">
        <v>4876</v>
      </c>
      <c r="B196" t="s">
        <v>2816</v>
      </c>
      <c r="C196" t="s">
        <v>4251</v>
      </c>
      <c r="D196" t="str">
        <f t="shared" si="3"/>
        <v>4876 OPĆINSKO DRŽAVNO ODVJETNIŠTVO U SLAVONSKOM BRODU</v>
      </c>
      <c r="E196" t="s">
        <v>4376</v>
      </c>
      <c r="F196" t="s">
        <v>2817</v>
      </c>
      <c r="G196" t="s">
        <v>3641</v>
      </c>
      <c r="I196" s="116"/>
    </row>
    <row r="197" spans="1:9" ht="15" customHeight="1">
      <c r="A197">
        <v>4884</v>
      </c>
      <c r="B197" t="s">
        <v>2818</v>
      </c>
      <c r="C197" t="s">
        <v>4251</v>
      </c>
      <c r="D197" t="str">
        <f t="shared" si="3"/>
        <v>4884 OPĆINSKO DRŽAVNO ODVJETNIŠTVO U SPLITU</v>
      </c>
      <c r="E197" t="s">
        <v>4382</v>
      </c>
      <c r="F197" t="s">
        <v>2819</v>
      </c>
      <c r="G197" t="s">
        <v>3641</v>
      </c>
      <c r="I197" s="116"/>
    </row>
    <row r="198" spans="1:9" ht="15" customHeight="1">
      <c r="A198">
        <v>4892</v>
      </c>
      <c r="B198" t="s">
        <v>2820</v>
      </c>
      <c r="C198" t="s">
        <v>4251</v>
      </c>
      <c r="D198" t="str">
        <f t="shared" si="3"/>
        <v>4892 OPĆINSKO DRŽAVNO ODVJETNIŠTVO U ŠIBENIKU</v>
      </c>
      <c r="E198" t="s">
        <v>4368</v>
      </c>
      <c r="F198" t="s">
        <v>2821</v>
      </c>
      <c r="G198" t="s">
        <v>3641</v>
      </c>
      <c r="I198" s="116"/>
    </row>
    <row r="199" spans="1:9" ht="15" customHeight="1">
      <c r="A199">
        <v>4913</v>
      </c>
      <c r="B199" t="s">
        <v>2822</v>
      </c>
      <c r="C199" t="s">
        <v>4251</v>
      </c>
      <c r="D199" t="str">
        <f t="shared" si="3"/>
        <v>4913 OPĆINSKO DRŽAVNO ODVJETNIŠTVO U VARAŽDINU</v>
      </c>
      <c r="E199" t="s">
        <v>4377</v>
      </c>
      <c r="F199" t="s">
        <v>2823</v>
      </c>
      <c r="G199" t="s">
        <v>3641</v>
      </c>
      <c r="I199" s="116"/>
    </row>
    <row r="200" spans="1:9" ht="15" customHeight="1">
      <c r="A200">
        <v>4921</v>
      </c>
      <c r="B200" t="s">
        <v>2824</v>
      </c>
      <c r="C200" t="s">
        <v>4251</v>
      </c>
      <c r="D200" t="str">
        <f t="shared" si="3"/>
        <v>4921 OPĆINSKO DRŽAVNO ODVJETNIŠTVO U VELIKOJ GORICI</v>
      </c>
      <c r="E200" t="s">
        <v>4372</v>
      </c>
      <c r="F200" t="s">
        <v>2825</v>
      </c>
      <c r="G200" t="s">
        <v>3641</v>
      </c>
      <c r="I200" s="116"/>
    </row>
    <row r="201" spans="1:9" ht="15" customHeight="1">
      <c r="A201">
        <v>4948</v>
      </c>
      <c r="B201" t="s">
        <v>2829</v>
      </c>
      <c r="C201" t="s">
        <v>4251</v>
      </c>
      <c r="D201" t="str">
        <f t="shared" si="3"/>
        <v>4948 OPĆINSKO DRŽAVNO ODVJETNIŠTVO U VIROVITICI</v>
      </c>
      <c r="E201" t="s">
        <v>4363</v>
      </c>
      <c r="F201" t="s">
        <v>2830</v>
      </c>
      <c r="G201" t="s">
        <v>3641</v>
      </c>
      <c r="I201" s="116"/>
    </row>
    <row r="202" spans="1:9" ht="15" customHeight="1">
      <c r="A202">
        <v>4956</v>
      </c>
      <c r="B202" t="s">
        <v>2831</v>
      </c>
      <c r="C202" t="s">
        <v>4251</v>
      </c>
      <c r="D202" t="str">
        <f t="shared" si="3"/>
        <v>4956 OPĆINSKO DRŽAVNO ODVJETNIŠTVO U VUKOVARU</v>
      </c>
      <c r="E202" t="s">
        <v>4380</v>
      </c>
      <c r="F202" t="s">
        <v>2832</v>
      </c>
      <c r="G202" t="s">
        <v>3641</v>
      </c>
      <c r="I202" s="116"/>
    </row>
    <row r="203" spans="1:9" ht="15" customHeight="1">
      <c r="A203">
        <v>4972</v>
      </c>
      <c r="B203" t="s">
        <v>2833</v>
      </c>
      <c r="C203" t="s">
        <v>4251</v>
      </c>
      <c r="D203" t="str">
        <f t="shared" si="3"/>
        <v>4972 OPĆINSKO DRŽAVNO ODVJETNIŠTVO U ZADRU</v>
      </c>
      <c r="E203" t="s">
        <v>4366</v>
      </c>
      <c r="F203" t="s">
        <v>2834</v>
      </c>
      <c r="G203" t="s">
        <v>3641</v>
      </c>
      <c r="I203" s="116"/>
    </row>
    <row r="204" spans="1:9" ht="15" customHeight="1">
      <c r="A204">
        <v>4989</v>
      </c>
      <c r="B204" t="s">
        <v>2835</v>
      </c>
      <c r="C204" t="s">
        <v>4251</v>
      </c>
      <c r="D204" t="str">
        <f t="shared" si="3"/>
        <v>4989 OPĆINSKO KAZNENO DRŽAVNO ODVJETNIŠTVO U ZAGREBU</v>
      </c>
      <c r="E204" t="s">
        <v>4369</v>
      </c>
      <c r="F204" t="s">
        <v>2836</v>
      </c>
      <c r="G204" t="s">
        <v>3641</v>
      </c>
      <c r="I204" s="116"/>
    </row>
    <row r="205" spans="1:9" ht="15" customHeight="1">
      <c r="A205">
        <v>4997</v>
      </c>
      <c r="B205" t="s">
        <v>2837</v>
      </c>
      <c r="C205" t="s">
        <v>4251</v>
      </c>
      <c r="D205" t="str">
        <f t="shared" si="3"/>
        <v>4997 OPĆINSKO DRŽAVNO ODVJETNIŠTVO U ZLATARU</v>
      </c>
      <c r="E205" t="s">
        <v>4383</v>
      </c>
      <c r="F205" t="s">
        <v>2838</v>
      </c>
      <c r="G205" t="s">
        <v>3641</v>
      </c>
      <c r="I205" s="116"/>
    </row>
    <row r="206" spans="1:9" ht="15" customHeight="1">
      <c r="A206">
        <v>6031</v>
      </c>
      <c r="B206" t="s">
        <v>3644</v>
      </c>
      <c r="C206" t="s">
        <v>3639</v>
      </c>
      <c r="D206" t="str">
        <f t="shared" si="3"/>
        <v>6031 USTAVNI SUD RH</v>
      </c>
      <c r="E206" t="s">
        <v>3645</v>
      </c>
      <c r="F206" t="s">
        <v>2150</v>
      </c>
      <c r="G206" t="s">
        <v>3641</v>
      </c>
      <c r="I206" s="116"/>
    </row>
    <row r="207" spans="1:9" ht="15" customHeight="1">
      <c r="A207">
        <v>6040</v>
      </c>
      <c r="B207" t="s">
        <v>3674</v>
      </c>
      <c r="C207" t="s">
        <v>3639</v>
      </c>
      <c r="D207" t="str">
        <f t="shared" si="3"/>
        <v>6040 PUČKI PRAVOBRANITELJ</v>
      </c>
      <c r="E207" t="s">
        <v>3675</v>
      </c>
      <c r="F207" t="s">
        <v>2844</v>
      </c>
      <c r="G207" t="s">
        <v>3641</v>
      </c>
      <c r="I207" s="116"/>
    </row>
    <row r="208" spans="1:9" ht="15" customHeight="1">
      <c r="A208">
        <v>6066</v>
      </c>
      <c r="B208" t="s">
        <v>2320</v>
      </c>
      <c r="C208" t="s">
        <v>3805</v>
      </c>
      <c r="D208" t="str">
        <f t="shared" si="3"/>
        <v>6066 HRVATSKI HIDROGRAFSKI INSTITUT</v>
      </c>
      <c r="E208" t="s">
        <v>3808</v>
      </c>
      <c r="F208" t="s">
        <v>2321</v>
      </c>
      <c r="G208" t="s">
        <v>3641</v>
      </c>
      <c r="I208" s="116"/>
    </row>
    <row r="209" spans="1:9" ht="15" customHeight="1">
      <c r="A209">
        <v>6082</v>
      </c>
      <c r="B209" t="s">
        <v>3816</v>
      </c>
      <c r="C209" t="s">
        <v>3815</v>
      </c>
      <c r="D209" t="str">
        <f t="shared" si="3"/>
        <v>6082 DRŽAVNI ZAVOD ZA  MJERITELJSTVO</v>
      </c>
      <c r="E209" t="s">
        <v>3817</v>
      </c>
      <c r="F209" t="s">
        <v>2388</v>
      </c>
      <c r="G209" t="s">
        <v>3641</v>
      </c>
      <c r="I209" s="116"/>
    </row>
    <row r="210" spans="1:9" ht="15" customHeight="1">
      <c r="A210">
        <v>6099</v>
      </c>
      <c r="B210" t="s">
        <v>2850</v>
      </c>
      <c r="C210" t="s">
        <v>3639</v>
      </c>
      <c r="D210" t="str">
        <f t="shared" si="3"/>
        <v>6099 DRŽAVNI ZAVOD ZA STATISTIKU</v>
      </c>
      <c r="E210" t="s">
        <v>3680</v>
      </c>
      <c r="F210" t="s">
        <v>2851</v>
      </c>
      <c r="G210" t="s">
        <v>3641</v>
      </c>
      <c r="I210" s="116"/>
    </row>
    <row r="211" spans="1:9" ht="15" customHeight="1">
      <c r="A211">
        <v>6120</v>
      </c>
      <c r="B211" t="s">
        <v>2357</v>
      </c>
      <c r="C211" t="s">
        <v>3811</v>
      </c>
      <c r="D211" t="str">
        <f t="shared" si="3"/>
        <v>6120 DRŽAVNA GEODETSKA UPRAVA</v>
      </c>
      <c r="E211" t="s">
        <v>3813</v>
      </c>
      <c r="F211" t="s">
        <v>2358</v>
      </c>
      <c r="G211" t="s">
        <v>3641</v>
      </c>
      <c r="I211" s="116"/>
    </row>
    <row r="212" spans="1:9" ht="15" customHeight="1">
      <c r="A212">
        <v>6138</v>
      </c>
      <c r="B212" t="s">
        <v>2852</v>
      </c>
      <c r="C212" t="s">
        <v>3639</v>
      </c>
      <c r="D212" t="str">
        <f t="shared" si="3"/>
        <v>6138 DRŽAVNI URED ZA REVIZIJU</v>
      </c>
      <c r="E212" t="s">
        <v>3681</v>
      </c>
      <c r="F212" t="s">
        <v>2853</v>
      </c>
      <c r="G212" t="s">
        <v>3641</v>
      </c>
      <c r="I212" s="116"/>
    </row>
    <row r="213" spans="1:9" ht="15" customHeight="1">
      <c r="A213">
        <v>6146</v>
      </c>
      <c r="B213" t="s">
        <v>2260</v>
      </c>
      <c r="C213" t="s">
        <v>3736</v>
      </c>
      <c r="D213" t="str">
        <f t="shared" si="3"/>
        <v>6146 HRVATSKI MUZEJ NAIVNE UMJETNOSTI</v>
      </c>
      <c r="E213" t="s">
        <v>3758</v>
      </c>
      <c r="F213" t="s">
        <v>2261</v>
      </c>
      <c r="G213" t="s">
        <v>3641</v>
      </c>
      <c r="I213" s="116"/>
    </row>
    <row r="214" spans="1:9" ht="15" customHeight="1">
      <c r="A214">
        <v>6154</v>
      </c>
      <c r="B214" t="s">
        <v>1189</v>
      </c>
      <c r="C214" t="s">
        <v>3862</v>
      </c>
      <c r="D214" t="str">
        <f t="shared" si="3"/>
        <v>6154 SVEUČILIŠTE U ZAGREBU - FAKULTET FILOZOFIJE I RELIGIJSKIH ZNANOSTI</v>
      </c>
      <c r="E214" t="s">
        <v>3944</v>
      </c>
      <c r="F214" t="s">
        <v>410</v>
      </c>
      <c r="G214" t="s">
        <v>3641</v>
      </c>
      <c r="I214" s="116"/>
    </row>
    <row r="215" spans="1:9" ht="15" customHeight="1">
      <c r="A215">
        <v>6179</v>
      </c>
      <c r="B215" t="s">
        <v>593</v>
      </c>
      <c r="C215" t="s">
        <v>3862</v>
      </c>
      <c r="D215" t="str">
        <f t="shared" si="3"/>
        <v>6179 DRŽAVNI ZAVOD ZA INTELEKTUALNO VLASNIŠTVO</v>
      </c>
      <c r="E215" t="s">
        <v>4026</v>
      </c>
      <c r="F215" t="s">
        <v>595</v>
      </c>
      <c r="G215" t="s">
        <v>3641</v>
      </c>
      <c r="I215" s="116"/>
    </row>
    <row r="216" spans="1:9" ht="15" customHeight="1">
      <c r="A216">
        <v>7083</v>
      </c>
      <c r="B216" t="s">
        <v>4053</v>
      </c>
      <c r="C216" t="s">
        <v>4045</v>
      </c>
      <c r="D216" t="str">
        <f t="shared" si="3"/>
        <v>7083 CENTAR ZA PRUŽANJE USLUGA U ZAJEDNICI MASLINA</v>
      </c>
      <c r="E216" t="s">
        <v>4054</v>
      </c>
      <c r="F216" t="s">
        <v>2478</v>
      </c>
      <c r="G216" t="s">
        <v>3641</v>
      </c>
      <c r="I216" s="116"/>
    </row>
    <row r="217" spans="1:9" ht="15" customHeight="1">
      <c r="A217">
        <v>7091</v>
      </c>
      <c r="B217" t="s">
        <v>2451</v>
      </c>
      <c r="C217" t="s">
        <v>4045</v>
      </c>
      <c r="D217" t="str">
        <f t="shared" si="3"/>
        <v>7091 CENTAR ZA PRUŽANJE USLUGA U ZAJEDNICI VLADIMIR NAZOR</v>
      </c>
      <c r="E217" t="s">
        <v>4139</v>
      </c>
      <c r="F217" t="s">
        <v>2452</v>
      </c>
      <c r="G217" t="s">
        <v>3641</v>
      </c>
      <c r="I217" s="116"/>
    </row>
    <row r="218" spans="1:9" ht="15" customHeight="1">
      <c r="A218">
        <v>7106</v>
      </c>
      <c r="B218" t="s">
        <v>2449</v>
      </c>
      <c r="C218" t="s">
        <v>4045</v>
      </c>
      <c r="D218" t="str">
        <f t="shared" si="3"/>
        <v>7106 CENTAR ZA PRUŽANJE USLUGA U ZAJEDNICI SVITANJE</v>
      </c>
      <c r="E218" t="s">
        <v>4147</v>
      </c>
      <c r="F218" t="s">
        <v>2450</v>
      </c>
      <c r="G218" t="s">
        <v>3641</v>
      </c>
      <c r="I218" s="116"/>
    </row>
    <row r="219" spans="1:9" ht="15" customHeight="1">
      <c r="A219">
        <v>7114</v>
      </c>
      <c r="B219" t="s">
        <v>2440</v>
      </c>
      <c r="C219" t="s">
        <v>4045</v>
      </c>
      <c r="D219" t="str">
        <f t="shared" si="3"/>
        <v>7114 CENTAR ZA PRUŽANJE USLUGA U ZAJEDNICI LIPIK</v>
      </c>
      <c r="E219" t="s">
        <v>4127</v>
      </c>
      <c r="F219" t="s">
        <v>2441</v>
      </c>
      <c r="G219" t="s">
        <v>3641</v>
      </c>
      <c r="I219" s="116"/>
    </row>
    <row r="220" spans="1:9" ht="15" customHeight="1">
      <c r="A220">
        <v>7122</v>
      </c>
      <c r="B220" t="s">
        <v>4119</v>
      </c>
      <c r="C220" t="s">
        <v>4045</v>
      </c>
      <c r="D220" t="str">
        <f t="shared" si="3"/>
        <v>7122 Centar za pružanje usluga u zajednici Ivana Brlić Mažuranić</v>
      </c>
      <c r="E220" t="s">
        <v>4120</v>
      </c>
      <c r="F220" t="s">
        <v>2472</v>
      </c>
      <c r="G220" t="s">
        <v>3641</v>
      </c>
      <c r="I220" s="116"/>
    </row>
    <row r="221" spans="1:9" ht="15" customHeight="1">
      <c r="A221">
        <v>7147</v>
      </c>
      <c r="B221" t="s">
        <v>2437</v>
      </c>
      <c r="C221" t="s">
        <v>4045</v>
      </c>
      <c r="D221" t="str">
        <f t="shared" si="3"/>
        <v>7147 CENTAR ZA PRUŽANJE USLUGA U ZAJEDNICI KLASJE OSIJEK</v>
      </c>
      <c r="E221" t="s">
        <v>4140</v>
      </c>
      <c r="F221" t="s">
        <v>2438</v>
      </c>
      <c r="G221" t="s">
        <v>3641</v>
      </c>
      <c r="I221" s="116"/>
    </row>
    <row r="222" spans="1:9" ht="15" customHeight="1">
      <c r="A222">
        <v>7155</v>
      </c>
      <c r="B222" t="s">
        <v>4055</v>
      </c>
      <c r="C222" t="s">
        <v>4045</v>
      </c>
      <c r="D222" t="str">
        <f t="shared" si="3"/>
        <v>7155 CENTAR ZA PRUŽANJE USLUGA U ZAJEDNICI RUŽA PETROVIĆ</v>
      </c>
      <c r="E222" t="s">
        <v>4056</v>
      </c>
      <c r="F222" t="s">
        <v>2480</v>
      </c>
      <c r="G222" t="s">
        <v>3641</v>
      </c>
      <c r="I222" s="116"/>
    </row>
    <row r="223" spans="1:9" ht="15" customHeight="1">
      <c r="A223">
        <v>7163</v>
      </c>
      <c r="B223" t="s">
        <v>2435</v>
      </c>
      <c r="C223" t="s">
        <v>4045</v>
      </c>
      <c r="D223" t="str">
        <f t="shared" si="3"/>
        <v>7163 CENTAR ZA PRUŽANJE USLUGA U ZAJEDNICI IZVOR, SELCE</v>
      </c>
      <c r="E223" t="s">
        <v>4148</v>
      </c>
      <c r="F223" t="s">
        <v>2436</v>
      </c>
      <c r="G223" t="s">
        <v>3641</v>
      </c>
      <c r="I223" s="116"/>
    </row>
    <row r="224" spans="1:9" ht="15" customHeight="1">
      <c r="A224">
        <v>7171</v>
      </c>
      <c r="B224" t="s">
        <v>4121</v>
      </c>
      <c r="C224" t="s">
        <v>4045</v>
      </c>
      <c r="D224" t="str">
        <f t="shared" si="3"/>
        <v>7171 CENTAR ZA PRUŽANJE USLUGA U ZAJEDNICI VRBINA SISAK</v>
      </c>
      <c r="E224" t="s">
        <v>4122</v>
      </c>
      <c r="F224" t="s">
        <v>2474</v>
      </c>
      <c r="G224" t="s">
        <v>3641</v>
      </c>
      <c r="I224" s="116"/>
    </row>
    <row r="225" spans="1:9" ht="15" customHeight="1">
      <c r="A225">
        <v>7180</v>
      </c>
      <c r="B225" t="s">
        <v>4141</v>
      </c>
      <c r="C225" t="s">
        <v>4045</v>
      </c>
      <c r="D225" t="str">
        <f t="shared" si="3"/>
        <v>7180 CENTAR ZA PRUŽANJE USLUGA U ZAJEDNICI KUĆA SRETNIH CIGLICA</v>
      </c>
      <c r="E225" t="s">
        <v>4142</v>
      </c>
      <c r="F225" t="s">
        <v>2439</v>
      </c>
      <c r="G225" t="s">
        <v>3641</v>
      </c>
      <c r="I225" s="116"/>
    </row>
    <row r="226" spans="1:9" ht="15" customHeight="1">
      <c r="A226">
        <v>7198</v>
      </c>
      <c r="B226" t="s">
        <v>4057</v>
      </c>
      <c r="C226" t="s">
        <v>4045</v>
      </c>
      <c r="D226" t="str">
        <f t="shared" si="3"/>
        <v>7198 Centar za pružanje usluga u zajednici Maestral</v>
      </c>
      <c r="E226" t="s">
        <v>4058</v>
      </c>
      <c r="F226" t="s">
        <v>2479</v>
      </c>
      <c r="G226" t="s">
        <v>3641</v>
      </c>
      <c r="I226" s="116"/>
    </row>
    <row r="227" spans="1:9" ht="15" customHeight="1">
      <c r="A227">
        <v>7202</v>
      </c>
      <c r="B227" t="s">
        <v>4133</v>
      </c>
      <c r="C227" t="s">
        <v>4045</v>
      </c>
      <c r="D227" t="str">
        <f t="shared" si="3"/>
        <v>7202 DJEČJI DOM SV. ANA VINKOVCI</v>
      </c>
      <c r="E227" t="s">
        <v>4134</v>
      </c>
      <c r="F227" t="s">
        <v>2473</v>
      </c>
      <c r="G227" t="s">
        <v>3641</v>
      </c>
      <c r="I227" s="116"/>
    </row>
    <row r="228" spans="1:9" ht="15" customHeight="1">
      <c r="A228">
        <v>7219</v>
      </c>
      <c r="B228" t="s">
        <v>4059</v>
      </c>
      <c r="C228" t="s">
        <v>4045</v>
      </c>
      <c r="D228" t="str">
        <f t="shared" si="3"/>
        <v>7219 CENTAR ZA PRUŽANJE USLUGA U ZAJEDNICI ZAGREB</v>
      </c>
      <c r="E228" t="s">
        <v>4060</v>
      </c>
      <c r="F228" t="s">
        <v>2481</v>
      </c>
      <c r="G228" t="s">
        <v>3641</v>
      </c>
      <c r="I228" s="116"/>
    </row>
    <row r="229" spans="1:9" ht="15" customHeight="1">
      <c r="A229">
        <v>7227</v>
      </c>
      <c r="B229" t="s">
        <v>4061</v>
      </c>
      <c r="C229" t="s">
        <v>4045</v>
      </c>
      <c r="D229" t="str">
        <f t="shared" si="3"/>
        <v>7227 CENTAR ZA PRUŽANJE USLUGA U ZAJEDNICI ZAGORJE</v>
      </c>
      <c r="E229" t="s">
        <v>4062</v>
      </c>
      <c r="F229" t="s">
        <v>2482</v>
      </c>
      <c r="G229" t="s">
        <v>3641</v>
      </c>
      <c r="I229" s="116"/>
    </row>
    <row r="230" spans="1:9" ht="15" customHeight="1">
      <c r="A230">
        <v>7243</v>
      </c>
      <c r="B230" t="s">
        <v>4063</v>
      </c>
      <c r="C230" t="s">
        <v>4045</v>
      </c>
      <c r="D230" t="str">
        <f t="shared" si="3"/>
        <v>7243 CENTAR ZA PRUŽANJE USLUGA U ZAJEDNICI IVANEC</v>
      </c>
      <c r="E230" t="s">
        <v>4064</v>
      </c>
      <c r="F230" t="s">
        <v>2521</v>
      </c>
      <c r="G230" t="s">
        <v>3641</v>
      </c>
      <c r="I230" s="116"/>
    </row>
    <row r="231" spans="1:9" ht="15" customHeight="1">
      <c r="A231">
        <v>7251</v>
      </c>
      <c r="B231" t="s">
        <v>4065</v>
      </c>
      <c r="C231" t="s">
        <v>4045</v>
      </c>
      <c r="D231" t="str">
        <f t="shared" si="3"/>
        <v>7251 CENTAR ZA PRUŽANJE USLUGA U ZAJEDNICI BANIJA- KARLOVAC</v>
      </c>
      <c r="E231" t="s">
        <v>4066</v>
      </c>
      <c r="F231" t="s">
        <v>2483</v>
      </c>
      <c r="G231" t="s">
        <v>3641</v>
      </c>
      <c r="I231" s="116"/>
    </row>
    <row r="232" spans="1:9" ht="15" customHeight="1">
      <c r="A232">
        <v>7260</v>
      </c>
      <c r="B232" t="s">
        <v>2522</v>
      </c>
      <c r="C232" t="s">
        <v>4045</v>
      </c>
      <c r="D232" t="str">
        <f t="shared" si="3"/>
        <v>7260 ODGOJNI DOM MALI LOŠINJ</v>
      </c>
      <c r="E232" t="s">
        <v>4067</v>
      </c>
      <c r="F232" t="s">
        <v>2523</v>
      </c>
      <c r="G232" t="s">
        <v>3641</v>
      </c>
      <c r="I232" s="116"/>
    </row>
    <row r="233" spans="1:9" ht="15" customHeight="1">
      <c r="A233">
        <v>7278</v>
      </c>
      <c r="B233" t="s">
        <v>4068</v>
      </c>
      <c r="C233" t="s">
        <v>4045</v>
      </c>
      <c r="D233" t="str">
        <f t="shared" si="3"/>
        <v>7278 CENTAR ZA PRUŽANJE USLUGA U ZAJEDNICI OSIJEK</v>
      </c>
      <c r="E233" t="s">
        <v>4069</v>
      </c>
      <c r="F233" t="s">
        <v>2484</v>
      </c>
      <c r="G233" t="s">
        <v>3641</v>
      </c>
      <c r="I233" s="116"/>
    </row>
    <row r="234" spans="1:9" ht="15" customHeight="1">
      <c r="A234">
        <v>7286</v>
      </c>
      <c r="B234" t="s">
        <v>4070</v>
      </c>
      <c r="C234" t="s">
        <v>4045</v>
      </c>
      <c r="D234" t="str">
        <f t="shared" si="3"/>
        <v>7286 CENTAR ZA PRUŽANJE USLUGA U ZAJEDNICI PULA-POLA</v>
      </c>
      <c r="E234" t="s">
        <v>4071</v>
      </c>
      <c r="F234" t="s">
        <v>2485</v>
      </c>
      <c r="G234" t="s">
        <v>3641</v>
      </c>
      <c r="I234" s="116"/>
    </row>
    <row r="235" spans="1:9" ht="15" customHeight="1">
      <c r="A235">
        <v>7294</v>
      </c>
      <c r="B235" t="s">
        <v>4143</v>
      </c>
      <c r="C235" t="s">
        <v>4045</v>
      </c>
      <c r="D235" t="str">
        <f t="shared" si="3"/>
        <v>7294 CENTAR ZA PRUŽANJE USLUGA U ZAJEDNICI RIJEKA</v>
      </c>
      <c r="E235" t="s">
        <v>4144</v>
      </c>
      <c r="F235" t="s">
        <v>2486</v>
      </c>
      <c r="G235" t="s">
        <v>3641</v>
      </c>
      <c r="I235" s="116"/>
    </row>
    <row r="236" spans="1:9">
      <c r="A236">
        <v>7309</v>
      </c>
      <c r="B236" t="s">
        <v>2447</v>
      </c>
      <c r="C236" t="s">
        <v>4045</v>
      </c>
      <c r="D236" t="str">
        <f t="shared" si="3"/>
        <v>7309 CENTAR ZA PRUŽANJE USLUGA U ZAJEDNICI SPLIT</v>
      </c>
      <c r="E236" t="s">
        <v>4124</v>
      </c>
      <c r="F236" t="s">
        <v>2448</v>
      </c>
      <c r="G236" t="s">
        <v>3641</v>
      </c>
      <c r="I236" s="116"/>
    </row>
    <row r="237" spans="1:9" ht="15" customHeight="1">
      <c r="A237">
        <v>7317</v>
      </c>
      <c r="B237" t="s">
        <v>4072</v>
      </c>
      <c r="C237" t="s">
        <v>4045</v>
      </c>
      <c r="D237" t="str">
        <f t="shared" si="3"/>
        <v>7317 CENTAR ZA PRUŽANJE USLUGA U ZAJEDNICI ZADAR</v>
      </c>
      <c r="E237" t="s">
        <v>4073</v>
      </c>
      <c r="F237" t="s">
        <v>2487</v>
      </c>
      <c r="G237" t="s">
        <v>3641</v>
      </c>
      <c r="I237" s="116"/>
    </row>
    <row r="238" spans="1:9" ht="15" customHeight="1">
      <c r="A238">
        <v>7325</v>
      </c>
      <c r="B238" t="s">
        <v>4149</v>
      </c>
      <c r="C238" t="s">
        <v>4045</v>
      </c>
      <c r="D238" t="str">
        <f t="shared" si="3"/>
        <v>7325 CENTAR ZA PRUŽANJE USLUGA U ZAJEDNICI ZAGREB-DUGAVE</v>
      </c>
      <c r="E238" t="s">
        <v>4150</v>
      </c>
      <c r="F238" t="s">
        <v>2488</v>
      </c>
      <c r="G238" t="s">
        <v>3641</v>
      </c>
      <c r="I238" s="116"/>
    </row>
    <row r="239" spans="1:9" ht="15" customHeight="1">
      <c r="A239">
        <v>7333</v>
      </c>
      <c r="B239" t="s">
        <v>2414</v>
      </c>
      <c r="C239" t="s">
        <v>4045</v>
      </c>
      <c r="D239" t="str">
        <f t="shared" si="3"/>
        <v>7333 CENTAR RUDOLF STEINER DARUVAR</v>
      </c>
      <c r="E239" t="s">
        <v>4074</v>
      </c>
      <c r="F239" t="s">
        <v>2415</v>
      </c>
      <c r="G239" t="s">
        <v>3641</v>
      </c>
      <c r="I239" s="116"/>
    </row>
    <row r="240" spans="1:9" ht="15" customHeight="1">
      <c r="A240">
        <v>7341</v>
      </c>
      <c r="B240" t="s">
        <v>4075</v>
      </c>
      <c r="C240" t="s">
        <v>4045</v>
      </c>
      <c r="D240" t="str">
        <f t="shared" si="3"/>
        <v>7341 Centar za rehabilitaciju Sveti Filip i Jakov</v>
      </c>
      <c r="E240" t="s">
        <v>4076</v>
      </c>
      <c r="F240" t="s">
        <v>2469</v>
      </c>
      <c r="G240" t="s">
        <v>3641</v>
      </c>
      <c r="I240" s="116"/>
    </row>
    <row r="241" spans="1:9" ht="15" customHeight="1">
      <c r="A241">
        <v>7350</v>
      </c>
      <c r="B241" t="s">
        <v>2445</v>
      </c>
      <c r="C241" t="s">
        <v>4045</v>
      </c>
      <c r="D241" t="str">
        <f t="shared" si="3"/>
        <v>7350 CENTAR ZA PRUŽANJE USLUGA U ZAJEDNICI OZALJ</v>
      </c>
      <c r="E241" t="s">
        <v>4123</v>
      </c>
      <c r="F241" t="s">
        <v>2446</v>
      </c>
      <c r="G241" t="s">
        <v>3641</v>
      </c>
      <c r="I241" s="116"/>
    </row>
    <row r="242" spans="1:9" ht="15" customHeight="1">
      <c r="A242">
        <v>7376</v>
      </c>
      <c r="B242" t="s">
        <v>4077</v>
      </c>
      <c r="C242" t="s">
        <v>4045</v>
      </c>
      <c r="D242" t="str">
        <f t="shared" si="3"/>
        <v>7376 CENTAR ZA REHABILITACIJU SLAVA RAŠKAJ RIJEKA</v>
      </c>
      <c r="E242" t="s">
        <v>4078</v>
      </c>
      <c r="F242" t="s">
        <v>2475</v>
      </c>
      <c r="G242" t="s">
        <v>3641</v>
      </c>
      <c r="I242" s="116"/>
    </row>
    <row r="243" spans="1:9" ht="15" customHeight="1">
      <c r="A243">
        <v>7384</v>
      </c>
      <c r="B243" t="s">
        <v>2464</v>
      </c>
      <c r="C243" t="s">
        <v>4045</v>
      </c>
      <c r="D243" t="str">
        <f t="shared" si="3"/>
        <v>7384 CENTAR ZA REHABILITACIJU RIJEKA</v>
      </c>
      <c r="E243" t="s">
        <v>4079</v>
      </c>
      <c r="F243" t="s">
        <v>2465</v>
      </c>
      <c r="G243" t="s">
        <v>3641</v>
      </c>
      <c r="I243" s="116"/>
    </row>
    <row r="244" spans="1:9" ht="15" customHeight="1">
      <c r="A244">
        <v>7392</v>
      </c>
      <c r="B244" t="s">
        <v>4080</v>
      </c>
      <c r="C244" t="s">
        <v>4045</v>
      </c>
      <c r="D244" t="str">
        <f t="shared" si="3"/>
        <v>7392 CENTAR ZA ODGOJ I OBRAZOVANJE SLAVA RAŠKAJ SPLIT</v>
      </c>
      <c r="E244" t="s">
        <v>4081</v>
      </c>
      <c r="F244" t="s">
        <v>2421</v>
      </c>
      <c r="G244" t="s">
        <v>3641</v>
      </c>
      <c r="I244" s="116"/>
    </row>
    <row r="245" spans="1:9" ht="15" customHeight="1">
      <c r="A245">
        <v>7405</v>
      </c>
      <c r="B245" t="s">
        <v>2417</v>
      </c>
      <c r="C245" t="s">
        <v>4045</v>
      </c>
      <c r="D245" t="str">
        <f t="shared" si="3"/>
        <v>7405 CENTAR ZA ODGOJ I OBRAZOVANJE JURAJ BONAČI</v>
      </c>
      <c r="E245" t="s">
        <v>4082</v>
      </c>
      <c r="F245" t="s">
        <v>2418</v>
      </c>
      <c r="G245" t="s">
        <v>3641</v>
      </c>
      <c r="I245" s="116"/>
    </row>
    <row r="246" spans="1:9" ht="15" customHeight="1">
      <c r="A246">
        <v>7413</v>
      </c>
      <c r="B246" t="s">
        <v>4135</v>
      </c>
      <c r="C246" t="s">
        <v>4045</v>
      </c>
      <c r="D246" t="str">
        <f t="shared" si="3"/>
        <v>7413 CENTAR ZA  REHABILITACIJU STANČIĆ</v>
      </c>
      <c r="E246" t="s">
        <v>4136</v>
      </c>
      <c r="F246" t="s">
        <v>2468</v>
      </c>
      <c r="G246" t="s">
        <v>3641</v>
      </c>
      <c r="I246" s="116"/>
    </row>
    <row r="247" spans="1:9" ht="15" customHeight="1">
      <c r="A247">
        <v>7421</v>
      </c>
      <c r="B247" t="s">
        <v>2424</v>
      </c>
      <c r="C247" t="s">
        <v>4045</v>
      </c>
      <c r="D247" t="str">
        <f t="shared" si="3"/>
        <v>7421 CENTAR ZA ODGOJ I OBRAZOVANJE ŠUBIĆEVAC</v>
      </c>
      <c r="E247" t="s">
        <v>4083</v>
      </c>
      <c r="F247" t="s">
        <v>2425</v>
      </c>
      <c r="G247" t="s">
        <v>3641</v>
      </c>
      <c r="I247" s="116"/>
    </row>
    <row r="248" spans="1:9" ht="15" customHeight="1">
      <c r="A248">
        <v>7430</v>
      </c>
      <c r="B248" t="s">
        <v>4084</v>
      </c>
      <c r="C248" t="s">
        <v>4045</v>
      </c>
      <c r="D248" t="str">
        <f t="shared" si="3"/>
        <v>7430 CENTAR ZA REHABILITACIJU PULA</v>
      </c>
      <c r="E248" t="s">
        <v>4085</v>
      </c>
      <c r="F248" t="s">
        <v>2463</v>
      </c>
      <c r="G248" t="s">
        <v>3641</v>
      </c>
      <c r="I248" s="116"/>
    </row>
    <row r="249" spans="1:9" ht="15" customHeight="1">
      <c r="A249">
        <v>7456</v>
      </c>
      <c r="B249" t="s">
        <v>2419</v>
      </c>
      <c r="C249" t="s">
        <v>4045</v>
      </c>
      <c r="D249" t="str">
        <f t="shared" si="3"/>
        <v>7456 CENTAR ZA ODGOJ I OBRAZOVANJE LUG</v>
      </c>
      <c r="E249" t="s">
        <v>4137</v>
      </c>
      <c r="F249" t="s">
        <v>2420</v>
      </c>
      <c r="G249" t="s">
        <v>3641</v>
      </c>
      <c r="I249" s="116"/>
    </row>
    <row r="250" spans="1:9" ht="15" customHeight="1">
      <c r="A250">
        <v>7464</v>
      </c>
      <c r="B250" t="s">
        <v>2470</v>
      </c>
      <c r="C250" t="s">
        <v>4045</v>
      </c>
      <c r="D250" t="str">
        <f t="shared" si="3"/>
        <v>7464 CENTAR ZA REHABILITACIJU ZAGREB</v>
      </c>
      <c r="E250" t="s">
        <v>4086</v>
      </c>
      <c r="F250" t="s">
        <v>2471</v>
      </c>
      <c r="G250" t="s">
        <v>3641</v>
      </c>
      <c r="I250" s="116"/>
    </row>
    <row r="251" spans="1:9" ht="15" customHeight="1">
      <c r="A251">
        <v>7472</v>
      </c>
      <c r="B251" t="s">
        <v>4087</v>
      </c>
      <c r="C251" t="s">
        <v>4045</v>
      </c>
      <c r="D251" t="str">
        <f t="shared" si="3"/>
        <v>7472 CENTAR ZA ODGOJ I OBRAZOVANJE DUBRAVA</v>
      </c>
      <c r="E251" t="s">
        <v>4088</v>
      </c>
      <c r="F251" t="s">
        <v>2416</v>
      </c>
      <c r="G251" t="s">
        <v>3641</v>
      </c>
      <c r="I251" s="116"/>
    </row>
    <row r="252" spans="1:9" ht="15" customHeight="1">
      <c r="A252">
        <v>7489</v>
      </c>
      <c r="B252" t="s">
        <v>2422</v>
      </c>
      <c r="C252" t="s">
        <v>4045</v>
      </c>
      <c r="D252" t="str">
        <f t="shared" si="3"/>
        <v>7489 CENTAR ZA ODGOJ I OBRAZOVANJE SLAVA RAŠKAJ ZAGREB</v>
      </c>
      <c r="E252" t="s">
        <v>4089</v>
      </c>
      <c r="F252" t="s">
        <v>2423</v>
      </c>
      <c r="G252" t="s">
        <v>3641</v>
      </c>
      <c r="I252" s="116"/>
    </row>
    <row r="253" spans="1:9" ht="15" customHeight="1">
      <c r="A253">
        <v>7497</v>
      </c>
      <c r="B253" t="s">
        <v>2429</v>
      </c>
      <c r="C253" t="s">
        <v>4045</v>
      </c>
      <c r="D253" t="str">
        <f t="shared" si="3"/>
        <v>7497 CENTAR ZA ODGOJ I OBRAZOVANJE VINKO BEK</v>
      </c>
      <c r="E253" t="s">
        <v>4090</v>
      </c>
      <c r="F253" t="s">
        <v>2430</v>
      </c>
      <c r="G253" t="s">
        <v>3641</v>
      </c>
      <c r="I253" s="116"/>
    </row>
    <row r="254" spans="1:9" ht="15" customHeight="1">
      <c r="A254">
        <v>7501</v>
      </c>
      <c r="B254" t="s">
        <v>4125</v>
      </c>
      <c r="C254" t="s">
        <v>4045</v>
      </c>
      <c r="D254" t="str">
        <f t="shared" si="3"/>
        <v>7501 CENTAR ZA ODGOJ I OBRAZOVANJE VELIKA GORICA</v>
      </c>
      <c r="E254" t="s">
        <v>4126</v>
      </c>
      <c r="F254" t="s">
        <v>2428</v>
      </c>
      <c r="G254" t="s">
        <v>3641</v>
      </c>
      <c r="I254" s="116"/>
    </row>
    <row r="255" spans="1:9" ht="15" customHeight="1">
      <c r="A255">
        <v>7528</v>
      </c>
      <c r="B255" t="s">
        <v>2426</v>
      </c>
      <c r="C255" t="s">
        <v>4045</v>
      </c>
      <c r="D255" t="str">
        <f t="shared" si="3"/>
        <v>7528 CENTAR ZA ODGOJ I OBRAZOVANJE TUŠKANAC</v>
      </c>
      <c r="E255" t="s">
        <v>4131</v>
      </c>
      <c r="F255" t="s">
        <v>2427</v>
      </c>
      <c r="G255" t="s">
        <v>3641</v>
      </c>
      <c r="I255" s="116"/>
    </row>
    <row r="256" spans="1:9" ht="15" customHeight="1">
      <c r="A256">
        <v>7536</v>
      </c>
      <c r="B256" t="s">
        <v>2431</v>
      </c>
      <c r="C256" t="s">
        <v>4045</v>
      </c>
      <c r="D256" t="str">
        <f t="shared" si="3"/>
        <v>7536 CENTAR ZA ODGOJ I OBRAZOVANJE ZAJEZDA</v>
      </c>
      <c r="E256" t="s">
        <v>4091</v>
      </c>
      <c r="F256" t="s">
        <v>2432</v>
      </c>
      <c r="G256" t="s">
        <v>3641</v>
      </c>
      <c r="I256" s="116"/>
    </row>
    <row r="257" spans="1:9" ht="15" customHeight="1">
      <c r="A257">
        <v>7544</v>
      </c>
      <c r="B257" t="s">
        <v>4092</v>
      </c>
      <c r="C257" t="s">
        <v>4045</v>
      </c>
      <c r="D257" t="str">
        <f t="shared" si="3"/>
        <v>7544 DOM ZA  ODRASLE OSOBE BJELOVAR</v>
      </c>
      <c r="E257" t="s">
        <v>4093</v>
      </c>
      <c r="F257" t="s">
        <v>2503</v>
      </c>
      <c r="G257" t="s">
        <v>3641</v>
      </c>
      <c r="I257" s="116"/>
    </row>
    <row r="258" spans="1:9" ht="15" customHeight="1">
      <c r="A258">
        <v>7569</v>
      </c>
      <c r="B258" t="s">
        <v>2504</v>
      </c>
      <c r="C258" t="s">
        <v>4045</v>
      </c>
      <c r="D258" t="str">
        <f t="shared" ref="D258:D321" si="4">A258&amp;" "&amp;B258</f>
        <v>7569 DOM ZA PSIHIČKI BOLESNE ODRASLE OSOBE BLATO</v>
      </c>
      <c r="E258" t="s">
        <v>4094</v>
      </c>
      <c r="F258" t="s">
        <v>2505</v>
      </c>
      <c r="G258" t="s">
        <v>3641</v>
      </c>
      <c r="I258" s="116"/>
    </row>
    <row r="259" spans="1:9" ht="15" customHeight="1">
      <c r="A259">
        <v>7624</v>
      </c>
      <c r="B259" t="s">
        <v>4095</v>
      </c>
      <c r="C259" t="s">
        <v>4045</v>
      </c>
      <c r="D259" t="str">
        <f t="shared" si="4"/>
        <v>7624 DOM ZA  ODRASLE OSOBE JALŽABET</v>
      </c>
      <c r="E259" t="s">
        <v>4096</v>
      </c>
      <c r="F259" t="s">
        <v>2506</v>
      </c>
      <c r="G259" t="s">
        <v>3641</v>
      </c>
      <c r="I259" s="116"/>
    </row>
    <row r="260" spans="1:9" ht="15" customHeight="1">
      <c r="A260">
        <v>7665</v>
      </c>
      <c r="B260" t="s">
        <v>2476</v>
      </c>
      <c r="C260" t="s">
        <v>4045</v>
      </c>
      <c r="D260" t="str">
        <f t="shared" si="4"/>
        <v>7665 DOM ZA ODRASLE OSOBE LOBOR-GRAD</v>
      </c>
      <c r="E260" t="s">
        <v>4097</v>
      </c>
      <c r="F260" t="s">
        <v>2477</v>
      </c>
      <c r="G260" t="s">
        <v>3641</v>
      </c>
      <c r="I260" s="116"/>
    </row>
    <row r="261" spans="1:9" ht="15" customHeight="1">
      <c r="A261">
        <v>7673</v>
      </c>
      <c r="B261" t="s">
        <v>2495</v>
      </c>
      <c r="C261" t="s">
        <v>4045</v>
      </c>
      <c r="D261" t="str">
        <f t="shared" si="4"/>
        <v>7673 DOM ZA ODRASLE OSOBE LJESKOVICA</v>
      </c>
      <c r="E261" t="s">
        <v>4115</v>
      </c>
      <c r="F261" t="s">
        <v>2496</v>
      </c>
      <c r="G261" t="s">
        <v>3641</v>
      </c>
      <c r="I261" s="116"/>
    </row>
    <row r="262" spans="1:9" ht="15" customHeight="1">
      <c r="A262">
        <v>7690</v>
      </c>
      <c r="B262" t="s">
        <v>2507</v>
      </c>
      <c r="C262" t="s">
        <v>4045</v>
      </c>
      <c r="D262" t="str">
        <f t="shared" si="4"/>
        <v>7690 DOM ZA PSIHIČKI BOLESNE ODRASLE OSOBE MOTOVUN</v>
      </c>
      <c r="E262" t="s">
        <v>4098</v>
      </c>
      <c r="F262" t="s">
        <v>2508</v>
      </c>
      <c r="G262" t="s">
        <v>3641</v>
      </c>
      <c r="I262" s="116"/>
    </row>
    <row r="263" spans="1:9" ht="15" customHeight="1">
      <c r="A263">
        <v>7704</v>
      </c>
      <c r="B263" t="s">
        <v>4099</v>
      </c>
      <c r="C263" t="s">
        <v>4045</v>
      </c>
      <c r="D263" t="str">
        <f t="shared" si="4"/>
        <v>7704 DOM ZA ODRASLE OSOBE NEDEŠĆINA</v>
      </c>
      <c r="E263" t="s">
        <v>4100</v>
      </c>
      <c r="F263" t="s">
        <v>2510</v>
      </c>
      <c r="G263" t="s">
        <v>3641</v>
      </c>
      <c r="I263" s="116"/>
    </row>
    <row r="264" spans="1:9" ht="15" customHeight="1">
      <c r="A264">
        <v>7729</v>
      </c>
      <c r="B264" t="s">
        <v>2497</v>
      </c>
      <c r="C264" t="s">
        <v>4045</v>
      </c>
      <c r="D264" t="str">
        <f t="shared" si="4"/>
        <v>7729 DOM ZA ODRASLE OSOBE NUŠTAR</v>
      </c>
      <c r="E264" t="s">
        <v>4118</v>
      </c>
      <c r="F264" t="s">
        <v>2498</v>
      </c>
      <c r="G264" t="s">
        <v>3641</v>
      </c>
      <c r="I264" s="116"/>
    </row>
    <row r="265" spans="1:9" ht="15" customHeight="1">
      <c r="A265">
        <v>7745</v>
      </c>
      <c r="B265" t="s">
        <v>2499</v>
      </c>
      <c r="C265" t="s">
        <v>4045</v>
      </c>
      <c r="D265" t="str">
        <f t="shared" si="4"/>
        <v>7745 DOM ZA ODRASLE OSOBE OREHOVICA</v>
      </c>
      <c r="E265" t="s">
        <v>4113</v>
      </c>
      <c r="F265" t="s">
        <v>2500</v>
      </c>
      <c r="G265" t="s">
        <v>3641</v>
      </c>
      <c r="I265" s="116"/>
    </row>
    <row r="266" spans="1:9" ht="15" customHeight="1">
      <c r="A266">
        <v>7761</v>
      </c>
      <c r="B266" t="s">
        <v>2443</v>
      </c>
      <c r="C266" t="s">
        <v>4045</v>
      </c>
      <c r="D266" t="str">
        <f t="shared" si="4"/>
        <v>7761 CENTAR ZA PRUŽANJE USLUGA U ZAJEDNICI OSIJEK - JA KAO I TI</v>
      </c>
      <c r="E266" t="s">
        <v>4112</v>
      </c>
      <c r="F266" t="s">
        <v>2444</v>
      </c>
      <c r="G266" t="s">
        <v>3641</v>
      </c>
      <c r="I266" s="116"/>
    </row>
    <row r="267" spans="1:9" ht="15" customHeight="1">
      <c r="A267">
        <v>7840</v>
      </c>
      <c r="B267" t="s">
        <v>2491</v>
      </c>
      <c r="C267" t="s">
        <v>4045</v>
      </c>
      <c r="D267" t="str">
        <f t="shared" si="4"/>
        <v>7840 DOM ZA ODRASLE OSOBE BOROVA</v>
      </c>
      <c r="E267" t="s">
        <v>4114</v>
      </c>
      <c r="F267" t="s">
        <v>2492</v>
      </c>
      <c r="G267" t="s">
        <v>3641</v>
      </c>
      <c r="I267" s="116"/>
    </row>
    <row r="268" spans="1:9" ht="15" customHeight="1">
      <c r="A268">
        <v>7866</v>
      </c>
      <c r="B268" t="s">
        <v>2511</v>
      </c>
      <c r="C268" t="s">
        <v>4045</v>
      </c>
      <c r="D268" t="str">
        <f t="shared" si="4"/>
        <v>7866 DOM ZA PSIHIČKI BOLESNE ODRASLE OSOBE TROGIR</v>
      </c>
      <c r="E268" t="s">
        <v>4101</v>
      </c>
      <c r="F268" t="s">
        <v>2512</v>
      </c>
      <c r="G268" t="s">
        <v>3641</v>
      </c>
      <c r="I268" s="116"/>
    </row>
    <row r="269" spans="1:9" ht="15" customHeight="1">
      <c r="A269">
        <v>7938</v>
      </c>
      <c r="B269" t="s">
        <v>4145</v>
      </c>
      <c r="C269" t="s">
        <v>4045</v>
      </c>
      <c r="D269" t="str">
        <f t="shared" si="4"/>
        <v>7938 DOM ZA ODRASLE OSOBE SVETI FRANE ZADAR</v>
      </c>
      <c r="E269" t="s">
        <v>4146</v>
      </c>
      <c r="F269" t="s">
        <v>2509</v>
      </c>
      <c r="G269" t="s">
        <v>3641</v>
      </c>
      <c r="I269" s="116"/>
    </row>
    <row r="270" spans="1:9" ht="15" customHeight="1">
      <c r="A270">
        <v>8051</v>
      </c>
      <c r="B270" t="s">
        <v>2514</v>
      </c>
      <c r="C270" t="s">
        <v>4045</v>
      </c>
      <c r="D270" t="str">
        <f t="shared" si="4"/>
        <v>8051 DOM ZA PSIHIČKI BOLESNE ODRASLE OSOBE ZAGREB</v>
      </c>
      <c r="E270" t="s">
        <v>4102</v>
      </c>
      <c r="F270" t="s">
        <v>2515</v>
      </c>
      <c r="G270" t="s">
        <v>3641</v>
      </c>
      <c r="I270" s="116"/>
    </row>
    <row r="271" spans="1:9" ht="15" customHeight="1">
      <c r="A271">
        <v>20157</v>
      </c>
      <c r="B271" t="s">
        <v>2176</v>
      </c>
      <c r="C271" t="s">
        <v>3639</v>
      </c>
      <c r="D271" t="str">
        <f t="shared" si="4"/>
        <v>20157 MINISTARSTVO FINANCIJA</v>
      </c>
      <c r="E271" t="s">
        <v>3648</v>
      </c>
      <c r="F271" t="s">
        <v>2177</v>
      </c>
      <c r="G271" t="s">
        <v>3641</v>
      </c>
      <c r="I271" s="116"/>
    </row>
    <row r="272" spans="1:9" ht="15" customHeight="1">
      <c r="A272">
        <v>20165</v>
      </c>
      <c r="B272" t="s">
        <v>3717</v>
      </c>
      <c r="C272" t="s">
        <v>3718</v>
      </c>
      <c r="D272" t="str">
        <f t="shared" si="4"/>
        <v>20165 CARINSKA UPRAVA, SREDIŠNJI URED</v>
      </c>
      <c r="E272" t="s">
        <v>3648</v>
      </c>
      <c r="F272" t="s">
        <v>2177</v>
      </c>
      <c r="G272" t="s">
        <v>3641</v>
      </c>
      <c r="I272" s="116"/>
    </row>
    <row r="273" spans="1:9" ht="15" customHeight="1">
      <c r="A273">
        <v>20181</v>
      </c>
      <c r="B273" t="s">
        <v>3719</v>
      </c>
      <c r="C273" t="s">
        <v>3718</v>
      </c>
      <c r="D273" t="str">
        <f t="shared" si="4"/>
        <v>20181 POREZNA UPRAVA</v>
      </c>
      <c r="E273" t="s">
        <v>3648</v>
      </c>
      <c r="F273" t="s">
        <v>2177</v>
      </c>
      <c r="G273" t="s">
        <v>3641</v>
      </c>
      <c r="I273" s="116"/>
    </row>
    <row r="274" spans="1:9" ht="15" customHeight="1">
      <c r="A274">
        <v>20270</v>
      </c>
      <c r="B274" t="s">
        <v>2794</v>
      </c>
      <c r="C274" t="s">
        <v>4251</v>
      </c>
      <c r="D274" t="str">
        <f t="shared" si="4"/>
        <v>20270 OPĆINSKO DRŽAVNO ODVJETNIŠTVO U KARLOVCU</v>
      </c>
      <c r="E274" t="s">
        <v>4367</v>
      </c>
      <c r="F274" t="s">
        <v>2795</v>
      </c>
      <c r="G274" t="s">
        <v>3641</v>
      </c>
      <c r="I274" s="116"/>
    </row>
    <row r="275" spans="1:9" ht="15" customHeight="1">
      <c r="A275">
        <v>20454</v>
      </c>
      <c r="B275" t="s">
        <v>2717</v>
      </c>
      <c r="C275" t="s">
        <v>4251</v>
      </c>
      <c r="D275" t="str">
        <f t="shared" si="4"/>
        <v>20454 OPĆINSKI PREKRŠAJNI SUD U ZAGREBU</v>
      </c>
      <c r="E275" t="s">
        <v>4338</v>
      </c>
      <c r="F275" t="s">
        <v>2718</v>
      </c>
      <c r="G275" t="s">
        <v>3641</v>
      </c>
      <c r="I275" s="116"/>
    </row>
    <row r="276" spans="1:9" ht="15" customHeight="1">
      <c r="A276">
        <v>20622</v>
      </c>
      <c r="B276" t="s">
        <v>2715</v>
      </c>
      <c r="C276" t="s">
        <v>4251</v>
      </c>
      <c r="D276" t="str">
        <f t="shared" si="4"/>
        <v>20622 OPĆINSKI PREKRŠAJNI SUD U SPLITU</v>
      </c>
      <c r="E276" t="s">
        <v>4337</v>
      </c>
      <c r="F276" t="s">
        <v>2716</v>
      </c>
      <c r="G276" t="s">
        <v>3641</v>
      </c>
      <c r="I276" s="116"/>
    </row>
    <row r="277" spans="1:9" ht="15" customHeight="1">
      <c r="A277">
        <v>20639</v>
      </c>
      <c r="B277" t="s">
        <v>2614</v>
      </c>
      <c r="C277" t="s">
        <v>4251</v>
      </c>
      <c r="D277" t="str">
        <f t="shared" si="4"/>
        <v>20639 VISOKI UPRAVNI SUD REPUBLIKE HRVATSKE</v>
      </c>
      <c r="E277" t="s">
        <v>4286</v>
      </c>
      <c r="F277" t="s">
        <v>2615</v>
      </c>
      <c r="G277" t="s">
        <v>3641</v>
      </c>
      <c r="I277" s="116"/>
    </row>
    <row r="278" spans="1:9" ht="15" customHeight="1">
      <c r="A278">
        <v>20647</v>
      </c>
      <c r="B278" t="s">
        <v>2681</v>
      </c>
      <c r="C278" t="s">
        <v>4251</v>
      </c>
      <c r="D278" t="str">
        <f t="shared" si="4"/>
        <v>20647 ŽUPANIJSKO DRŽAVNO ODVJETNIŠTVO U BJELOVARU</v>
      </c>
      <c r="E278" t="s">
        <v>4325</v>
      </c>
      <c r="F278" t="s">
        <v>2682</v>
      </c>
      <c r="G278" t="s">
        <v>3641</v>
      </c>
      <c r="I278" s="116"/>
    </row>
    <row r="279" spans="1:9" ht="15" customHeight="1">
      <c r="A279">
        <v>20727</v>
      </c>
      <c r="B279" t="s">
        <v>2569</v>
      </c>
      <c r="C279" t="s">
        <v>4251</v>
      </c>
      <c r="D279" t="str">
        <f t="shared" si="4"/>
        <v>20727 KAZNIONICA U GLINI</v>
      </c>
      <c r="E279" t="s">
        <v>4256</v>
      </c>
      <c r="F279" t="s">
        <v>2570</v>
      </c>
      <c r="G279" t="s">
        <v>3641</v>
      </c>
      <c r="I279" s="116"/>
    </row>
    <row r="280" spans="1:9" ht="15" customHeight="1">
      <c r="A280">
        <v>20735</v>
      </c>
      <c r="B280" t="s">
        <v>2679</v>
      </c>
      <c r="C280" t="s">
        <v>4251</v>
      </c>
      <c r="D280" t="str">
        <f t="shared" si="4"/>
        <v>20735 TRGOVAČKI SUD U ZAGREBU</v>
      </c>
      <c r="E280" t="s">
        <v>4320</v>
      </c>
      <c r="F280" t="s">
        <v>2680</v>
      </c>
      <c r="G280" t="s">
        <v>3641</v>
      </c>
      <c r="I280" s="116"/>
    </row>
    <row r="281" spans="1:9" ht="15" customHeight="1">
      <c r="A281">
        <v>20743</v>
      </c>
      <c r="B281" t="s">
        <v>2633</v>
      </c>
      <c r="C281" t="s">
        <v>4251</v>
      </c>
      <c r="D281" t="str">
        <f t="shared" si="4"/>
        <v>20743 ŽUPANIJSKI SUD U BJELOVARU</v>
      </c>
      <c r="E281" t="s">
        <v>4301</v>
      </c>
      <c r="F281" t="s">
        <v>2634</v>
      </c>
      <c r="G281" t="s">
        <v>3641</v>
      </c>
      <c r="I281" s="116"/>
    </row>
    <row r="282" spans="1:9" ht="15" customHeight="1">
      <c r="A282">
        <v>20778</v>
      </c>
      <c r="B282" t="s">
        <v>2647</v>
      </c>
      <c r="C282" t="s">
        <v>4251</v>
      </c>
      <c r="D282" t="str">
        <f t="shared" si="4"/>
        <v>20778 ŽUPANIJSKI SUD U SLAVONSKOM BRODU</v>
      </c>
      <c r="E282" t="s">
        <v>4308</v>
      </c>
      <c r="F282" t="s">
        <v>2648</v>
      </c>
      <c r="G282" t="s">
        <v>3641</v>
      </c>
      <c r="I282" s="116"/>
    </row>
    <row r="283" spans="1:9" s="116" customFormat="1" ht="15" customHeight="1">
      <c r="A283">
        <v>20786</v>
      </c>
      <c r="B283" t="s">
        <v>2651</v>
      </c>
      <c r="C283" t="s">
        <v>4251</v>
      </c>
      <c r="D283" t="str">
        <f t="shared" si="4"/>
        <v>20786 ŽUPANIJSKI SUD U ŠIBENIKU</v>
      </c>
      <c r="E283" t="s">
        <v>4310</v>
      </c>
      <c r="F283" t="s">
        <v>2652</v>
      </c>
      <c r="G283" t="s">
        <v>3641</v>
      </c>
    </row>
    <row r="284" spans="1:9" s="116" customFormat="1" ht="15" customHeight="1">
      <c r="A284">
        <v>20809</v>
      </c>
      <c r="B284" t="s">
        <v>2657</v>
      </c>
      <c r="C284" t="s">
        <v>4251</v>
      </c>
      <c r="D284" t="str">
        <f t="shared" si="4"/>
        <v>20809 ŽUPANIJSKI SUD U VUKOVARU</v>
      </c>
      <c r="E284" t="s">
        <v>4297</v>
      </c>
      <c r="F284" t="s">
        <v>2658</v>
      </c>
      <c r="G284" t="s">
        <v>3641</v>
      </c>
    </row>
    <row r="285" spans="1:9">
      <c r="A285">
        <v>20833</v>
      </c>
      <c r="B285" t="s">
        <v>2151</v>
      </c>
      <c r="C285" t="s">
        <v>3639</v>
      </c>
      <c r="D285" t="str">
        <f t="shared" si="4"/>
        <v>20833 AGENCIJA ZA ZAŠTITU TRŽIŠNOG NATJECANJA</v>
      </c>
      <c r="E285" t="s">
        <v>3646</v>
      </c>
      <c r="F285" t="s">
        <v>2152</v>
      </c>
      <c r="G285" t="s">
        <v>3641</v>
      </c>
      <c r="I285" s="116"/>
    </row>
    <row r="286" spans="1:9" ht="15" customHeight="1">
      <c r="A286">
        <v>20892</v>
      </c>
      <c r="B286" t="s">
        <v>2735</v>
      </c>
      <c r="C286" t="s">
        <v>4251</v>
      </c>
      <c r="D286" t="str">
        <f t="shared" si="4"/>
        <v>20892 OPĆINSKI SUD U KARLOVCU</v>
      </c>
      <c r="E286" t="s">
        <v>4346</v>
      </c>
      <c r="F286" t="s">
        <v>2736</v>
      </c>
      <c r="G286" t="s">
        <v>3641</v>
      </c>
      <c r="I286" s="116"/>
    </row>
    <row r="287" spans="1:9" ht="15" customHeight="1">
      <c r="A287">
        <v>21004</v>
      </c>
      <c r="B287" t="s">
        <v>2767</v>
      </c>
      <c r="C287" t="s">
        <v>4251</v>
      </c>
      <c r="D287" t="str">
        <f t="shared" si="4"/>
        <v>21004 OPĆINSKI SUD U SPLITU</v>
      </c>
      <c r="E287" t="s">
        <v>4355</v>
      </c>
      <c r="F287" t="s">
        <v>2768</v>
      </c>
      <c r="G287" t="s">
        <v>3641</v>
      </c>
      <c r="I287" s="116"/>
    </row>
    <row r="288" spans="1:9" ht="15" customHeight="1">
      <c r="A288">
        <v>21053</v>
      </c>
      <c r="B288" t="s">
        <v>501</v>
      </c>
      <c r="C288" t="s">
        <v>3862</v>
      </c>
      <c r="D288" t="str">
        <f t="shared" si="4"/>
        <v>21053 VELEUČILIŠTE U KARLOVCU</v>
      </c>
      <c r="E288" t="s">
        <v>3907</v>
      </c>
      <c r="F288" t="s">
        <v>504</v>
      </c>
      <c r="G288" t="s">
        <v>3641</v>
      </c>
      <c r="I288" s="116"/>
    </row>
    <row r="289" spans="1:9" ht="15" customHeight="1">
      <c r="A289">
        <v>21061</v>
      </c>
      <c r="B289" t="s">
        <v>556</v>
      </c>
      <c r="C289" t="s">
        <v>3862</v>
      </c>
      <c r="D289" t="str">
        <f t="shared" si="4"/>
        <v>21061 INSTITUT ZA HRVATSKI JEZIK I JEZIKOSLOVLJE</v>
      </c>
      <c r="E289" t="s">
        <v>4009</v>
      </c>
      <c r="F289" t="s">
        <v>558</v>
      </c>
      <c r="G289" t="s">
        <v>3641</v>
      </c>
      <c r="I289" s="116"/>
    </row>
    <row r="290" spans="1:9" ht="15" customHeight="1">
      <c r="A290">
        <v>21070</v>
      </c>
      <c r="B290" t="s">
        <v>585</v>
      </c>
      <c r="C290" t="s">
        <v>3862</v>
      </c>
      <c r="D290" t="str">
        <f t="shared" si="4"/>
        <v>21070 STAROSLAVENSKI INSTITUT</v>
      </c>
      <c r="E290" t="s">
        <v>4018</v>
      </c>
      <c r="F290" t="s">
        <v>587</v>
      </c>
      <c r="G290" t="s">
        <v>3641</v>
      </c>
      <c r="I290" s="116"/>
    </row>
    <row r="291" spans="1:9" ht="15" customHeight="1">
      <c r="A291">
        <v>21609</v>
      </c>
      <c r="B291" t="s">
        <v>2380</v>
      </c>
      <c r="C291" t="s">
        <v>3815</v>
      </c>
      <c r="D291" t="str">
        <f t="shared" si="4"/>
        <v>21609 DRŽAVNI HIDROMETEOROLOŠKI ZAVOD</v>
      </c>
      <c r="E291" t="s">
        <v>3858</v>
      </c>
      <c r="F291" t="s">
        <v>2381</v>
      </c>
      <c r="G291" t="s">
        <v>3641</v>
      </c>
      <c r="I291" s="116"/>
    </row>
    <row r="292" spans="1:9" ht="15" customHeight="1">
      <c r="A292">
        <v>21789</v>
      </c>
      <c r="B292" t="s">
        <v>2466</v>
      </c>
      <c r="C292" t="s">
        <v>4045</v>
      </c>
      <c r="D292" t="str">
        <f t="shared" si="4"/>
        <v>21789 CENTAR ZA REHABILITACIJU SAMARITANAC SPLIT</v>
      </c>
      <c r="E292" t="s">
        <v>4103</v>
      </c>
      <c r="F292" t="s">
        <v>2467</v>
      </c>
      <c r="G292" t="s">
        <v>3641</v>
      </c>
      <c r="I292" s="116"/>
    </row>
    <row r="293" spans="1:9" ht="15" customHeight="1">
      <c r="A293">
        <v>21797</v>
      </c>
      <c r="B293" t="s">
        <v>2455</v>
      </c>
      <c r="C293" t="s">
        <v>4045</v>
      </c>
      <c r="D293" t="str">
        <f t="shared" si="4"/>
        <v>21797 CENTAR ZA REHABILITACIJU JOSIPOVAC</v>
      </c>
      <c r="E293" t="s">
        <v>4104</v>
      </c>
      <c r="F293" t="s">
        <v>2456</v>
      </c>
      <c r="G293" t="s">
        <v>3641</v>
      </c>
      <c r="I293" s="116"/>
    </row>
    <row r="294" spans="1:9" ht="15" customHeight="1">
      <c r="A294">
        <v>21801</v>
      </c>
      <c r="B294" t="s">
        <v>2453</v>
      </c>
      <c r="C294" t="s">
        <v>4045</v>
      </c>
      <c r="D294" t="str">
        <f t="shared" si="4"/>
        <v>21801 CENTAR ZA REHABILITACIJU FRA ANTE SEKELEZ</v>
      </c>
      <c r="E294" t="s">
        <v>4105</v>
      </c>
      <c r="F294" t="s">
        <v>2454</v>
      </c>
      <c r="G294" t="s">
        <v>3641</v>
      </c>
      <c r="I294" s="116"/>
    </row>
    <row r="295" spans="1:9" ht="15" customHeight="1">
      <c r="A295">
        <v>21810</v>
      </c>
      <c r="B295" t="s">
        <v>2461</v>
      </c>
      <c r="C295" t="s">
        <v>4045</v>
      </c>
      <c r="D295" t="str">
        <f t="shared" si="4"/>
        <v>21810 CENTAR ZA REHABILITACIJU MIR</v>
      </c>
      <c r="E295" t="s">
        <v>4106</v>
      </c>
      <c r="F295" t="s">
        <v>2462</v>
      </c>
      <c r="G295" t="s">
        <v>3641</v>
      </c>
      <c r="I295" s="116"/>
    </row>
    <row r="296" spans="1:9" ht="15" customHeight="1">
      <c r="A296">
        <v>21828</v>
      </c>
      <c r="B296" t="s">
        <v>2560</v>
      </c>
      <c r="C296" t="s">
        <v>3639</v>
      </c>
      <c r="D296" t="str">
        <f t="shared" si="4"/>
        <v>21828 HRVATSKA AKADEMIJA ZNANOSTI I UMJETNOSTI</v>
      </c>
      <c r="E296" t="s">
        <v>3673</v>
      </c>
      <c r="F296" t="s">
        <v>2561</v>
      </c>
      <c r="G296" t="s">
        <v>3641</v>
      </c>
      <c r="I296" s="116"/>
    </row>
    <row r="297" spans="1:9" ht="15" customHeight="1">
      <c r="A297">
        <v>21836</v>
      </c>
      <c r="B297" t="s">
        <v>596</v>
      </c>
      <c r="C297" t="s">
        <v>3862</v>
      </c>
      <c r="D297" t="str">
        <f t="shared" si="4"/>
        <v>21836 NACIONALNA I SVEUČILIŠNA KNJIŽNICA U ZAGREBU</v>
      </c>
      <c r="E297" t="s">
        <v>4035</v>
      </c>
      <c r="F297" t="s">
        <v>598</v>
      </c>
      <c r="G297" t="s">
        <v>3641</v>
      </c>
      <c r="I297" s="116"/>
    </row>
    <row r="298" spans="1:9" ht="15" customHeight="1">
      <c r="A298">
        <v>21852</v>
      </c>
      <c r="B298" t="s">
        <v>4036</v>
      </c>
      <c r="C298" t="s">
        <v>3862</v>
      </c>
      <c r="D298" t="str">
        <f t="shared" si="4"/>
        <v>21852 HRVATSKA AKADEMSKA ISTRAŽIVAČKA MREŽA - CARNET</v>
      </c>
      <c r="E298" t="s">
        <v>4037</v>
      </c>
      <c r="F298" t="s">
        <v>601</v>
      </c>
      <c r="G298" t="s">
        <v>3641</v>
      </c>
      <c r="I298" s="116"/>
    </row>
    <row r="299" spans="1:9" ht="15" customHeight="1">
      <c r="A299">
        <v>21869</v>
      </c>
      <c r="B299" t="s">
        <v>602</v>
      </c>
      <c r="C299" t="s">
        <v>3862</v>
      </c>
      <c r="D299" t="str">
        <f t="shared" si="4"/>
        <v>21869 LEKSIKOGRAFSKI ZAVOD MIROSLAV KRLEŽA</v>
      </c>
      <c r="E299" t="s">
        <v>4033</v>
      </c>
      <c r="F299" t="s">
        <v>604</v>
      </c>
      <c r="G299" t="s">
        <v>3641</v>
      </c>
      <c r="I299" s="116"/>
    </row>
    <row r="300" spans="1:9" ht="15" customHeight="1">
      <c r="A300">
        <v>21949</v>
      </c>
      <c r="B300" t="s">
        <v>2705</v>
      </c>
      <c r="C300" t="s">
        <v>4251</v>
      </c>
      <c r="D300" t="str">
        <f t="shared" si="4"/>
        <v>21949 ŽUPANIJSKO DRŽAVNO ODVJETNIŠTVO U VUKOVARU</v>
      </c>
      <c r="E300" t="s">
        <v>4334</v>
      </c>
      <c r="F300" t="s">
        <v>2706</v>
      </c>
      <c r="G300" t="s">
        <v>3641</v>
      </c>
      <c r="I300" s="116"/>
    </row>
    <row r="301" spans="1:9" ht="15" customHeight="1">
      <c r="A301">
        <v>22058</v>
      </c>
      <c r="B301" t="s">
        <v>2355</v>
      </c>
      <c r="C301" t="s">
        <v>3811</v>
      </c>
      <c r="D301" t="str">
        <f t="shared" si="4"/>
        <v>22058 AGENCIJA ZA PRAVNI PROMET I POSREDOVANJE NEKRETNINAMA</v>
      </c>
      <c r="E301" t="s">
        <v>3812</v>
      </c>
      <c r="F301" t="s">
        <v>2356</v>
      </c>
      <c r="G301" t="s">
        <v>3641</v>
      </c>
      <c r="I301" s="116"/>
    </row>
    <row r="302" spans="1:9" ht="15" customHeight="1">
      <c r="A302">
        <v>22138</v>
      </c>
      <c r="B302" t="s">
        <v>3825</v>
      </c>
      <c r="C302" t="s">
        <v>3815</v>
      </c>
      <c r="D302" t="str">
        <f t="shared" si="4"/>
        <v>22138 JAVNA USTANOVA NACIONALNI PARK  KORNATI</v>
      </c>
      <c r="E302" t="s">
        <v>3826</v>
      </c>
      <c r="F302" t="s">
        <v>2361</v>
      </c>
      <c r="G302" t="s">
        <v>3641</v>
      </c>
      <c r="I302" s="116"/>
    </row>
    <row r="303" spans="1:9" ht="15" customHeight="1">
      <c r="A303">
        <v>22154</v>
      </c>
      <c r="B303" t="s">
        <v>3827</v>
      </c>
      <c r="C303" t="s">
        <v>3815</v>
      </c>
      <c r="D303" t="str">
        <f t="shared" si="4"/>
        <v>22154 J. U.  PARK PRIRODE KOPAČKI RIT</v>
      </c>
      <c r="E303" t="s">
        <v>3828</v>
      </c>
      <c r="F303" t="s">
        <v>2370</v>
      </c>
      <c r="G303" t="s">
        <v>3641</v>
      </c>
      <c r="I303" s="116"/>
    </row>
    <row r="304" spans="1:9" ht="15" customHeight="1">
      <c r="A304">
        <v>22162</v>
      </c>
      <c r="B304" t="s">
        <v>3847</v>
      </c>
      <c r="C304" t="s">
        <v>3815</v>
      </c>
      <c r="D304" t="str">
        <f t="shared" si="4"/>
        <v>22162 JAVNA USTANOVA NACIONALNI PARK BRIJUNI</v>
      </c>
      <c r="E304" t="s">
        <v>3848</v>
      </c>
      <c r="F304" t="s">
        <v>2360</v>
      </c>
      <c r="G304" t="s">
        <v>3641</v>
      </c>
      <c r="I304" s="116"/>
    </row>
    <row r="305" spans="1:9" ht="15" customHeight="1">
      <c r="A305">
        <v>22179</v>
      </c>
      <c r="B305" t="s">
        <v>3829</v>
      </c>
      <c r="C305" t="s">
        <v>3815</v>
      </c>
      <c r="D305" t="str">
        <f t="shared" si="4"/>
        <v>22179 J. U.  N. P.  MLJET</v>
      </c>
      <c r="E305" t="s">
        <v>3830</v>
      </c>
      <c r="F305" t="s">
        <v>2363</v>
      </c>
      <c r="G305" t="s">
        <v>3641</v>
      </c>
      <c r="I305" s="116"/>
    </row>
    <row r="306" spans="1:9" ht="15" customHeight="1">
      <c r="A306">
        <v>22187</v>
      </c>
      <c r="B306" t="s">
        <v>3831</v>
      </c>
      <c r="C306" t="s">
        <v>3815</v>
      </c>
      <c r="D306" t="str">
        <f t="shared" si="4"/>
        <v>22187 J. U.  N. P.  RISNJAK</v>
      </c>
      <c r="E306" t="s">
        <v>3832</v>
      </c>
      <c r="F306" t="s">
        <v>2366</v>
      </c>
      <c r="G306" t="s">
        <v>3641</v>
      </c>
      <c r="I306" s="116"/>
    </row>
    <row r="307" spans="1:9" ht="15" customHeight="1">
      <c r="A307">
        <v>22195</v>
      </c>
      <c r="B307" t="s">
        <v>3833</v>
      </c>
      <c r="C307" t="s">
        <v>3815</v>
      </c>
      <c r="D307" t="str">
        <f t="shared" si="4"/>
        <v>22195 J. U.  PARK PRIRODE TELAŠĆICA</v>
      </c>
      <c r="E307" t="s">
        <v>3834</v>
      </c>
      <c r="F307" t="s">
        <v>2375</v>
      </c>
      <c r="G307" t="s">
        <v>3641</v>
      </c>
      <c r="I307" s="116"/>
    </row>
    <row r="308" spans="1:9" ht="15" customHeight="1">
      <c r="A308">
        <v>22200</v>
      </c>
      <c r="B308" t="s">
        <v>3835</v>
      </c>
      <c r="C308" t="s">
        <v>3815</v>
      </c>
      <c r="D308" t="str">
        <f t="shared" si="4"/>
        <v>22200 J. U.  N. P.  PAKLENICA</v>
      </c>
      <c r="E308" t="s">
        <v>3836</v>
      </c>
      <c r="F308" t="s">
        <v>2364</v>
      </c>
      <c r="G308" t="s">
        <v>3641</v>
      </c>
      <c r="I308" s="116"/>
    </row>
    <row r="309" spans="1:9" ht="15" customHeight="1">
      <c r="A309">
        <v>22218</v>
      </c>
      <c r="B309" t="s">
        <v>3837</v>
      </c>
      <c r="C309" t="s">
        <v>3815</v>
      </c>
      <c r="D309" t="str">
        <f t="shared" si="4"/>
        <v>22218 Javna ustanova Nacionalni park Plitvička jezera</v>
      </c>
      <c r="E309" t="s">
        <v>3838</v>
      </c>
      <c r="F309" t="s">
        <v>2365</v>
      </c>
      <c r="G309" t="s">
        <v>3641</v>
      </c>
      <c r="I309" s="116"/>
    </row>
    <row r="310" spans="1:9" ht="15" customHeight="1">
      <c r="A310">
        <v>22226</v>
      </c>
      <c r="B310" t="s">
        <v>3839</v>
      </c>
      <c r="C310" t="s">
        <v>3815</v>
      </c>
      <c r="D310" t="str">
        <f t="shared" si="4"/>
        <v>22226 JAVNA USTANOVA  PARK PRIRODE LONJSKO POLJE</v>
      </c>
      <c r="E310" t="s">
        <v>3840</v>
      </c>
      <c r="F310" t="s">
        <v>2372</v>
      </c>
      <c r="G310" t="s">
        <v>3641</v>
      </c>
      <c r="I310" s="116"/>
    </row>
    <row r="311" spans="1:9" ht="15" customHeight="1">
      <c r="A311">
        <v>22234</v>
      </c>
      <c r="B311" t="s">
        <v>3841</v>
      </c>
      <c r="C311" t="s">
        <v>3815</v>
      </c>
      <c r="D311" t="str">
        <f t="shared" si="4"/>
        <v>22234 J. U.  N. P.  KRKA</v>
      </c>
      <c r="E311" t="s">
        <v>3842</v>
      </c>
      <c r="F311" t="s">
        <v>2362</v>
      </c>
      <c r="G311" t="s">
        <v>3641</v>
      </c>
      <c r="I311" s="116"/>
    </row>
    <row r="312" spans="1:9" ht="15" customHeight="1">
      <c r="A312">
        <v>22242</v>
      </c>
      <c r="B312" t="s">
        <v>3767</v>
      </c>
      <c r="C312" t="s">
        <v>3736</v>
      </c>
      <c r="D312" t="str">
        <f t="shared" si="4"/>
        <v>22242 GALERIJA KLOVIĆEVI DVORI ZAGREB</v>
      </c>
      <c r="E312" t="s">
        <v>3768</v>
      </c>
      <c r="F312" t="s">
        <v>2259</v>
      </c>
      <c r="G312" t="s">
        <v>3641</v>
      </c>
      <c r="I312" s="116"/>
    </row>
    <row r="313" spans="1:9" ht="15" customHeight="1">
      <c r="A313">
        <v>22275</v>
      </c>
      <c r="B313" t="s">
        <v>2157</v>
      </c>
      <c r="C313" t="s">
        <v>3699</v>
      </c>
      <c r="D313" t="str">
        <f t="shared" si="4"/>
        <v>22275 URED ZA UDRUGE</v>
      </c>
      <c r="E313" t="s">
        <v>3701</v>
      </c>
      <c r="F313" t="s">
        <v>2158</v>
      </c>
      <c r="G313" t="s">
        <v>3641</v>
      </c>
      <c r="I313" s="116"/>
    </row>
    <row r="314" spans="1:9" ht="15" customHeight="1">
      <c r="A314">
        <v>22283</v>
      </c>
      <c r="B314" t="s">
        <v>2489</v>
      </c>
      <c r="C314" t="s">
        <v>4045</v>
      </c>
      <c r="D314" t="str">
        <f t="shared" si="4"/>
        <v>22283 DOM ZA ODRASLE OSOBE BIDRUŽICA</v>
      </c>
      <c r="E314" t="s">
        <v>4116</v>
      </c>
      <c r="F314" t="s">
        <v>2490</v>
      </c>
      <c r="G314" t="s">
        <v>3641</v>
      </c>
      <c r="I314" s="116"/>
    </row>
    <row r="315" spans="1:9" ht="15" customHeight="1">
      <c r="A315">
        <v>22322</v>
      </c>
      <c r="B315" t="s">
        <v>4107</v>
      </c>
      <c r="C315" t="s">
        <v>4045</v>
      </c>
      <c r="D315" t="str">
        <f t="shared" si="4"/>
        <v>22322 CENTAR ZA PRUŽANJE USLUGA U ZAJEDNICI ZEMUNIK</v>
      </c>
      <c r="E315" t="s">
        <v>4108</v>
      </c>
      <c r="F315" t="s">
        <v>2516</v>
      </c>
      <c r="G315" t="s">
        <v>3641</v>
      </c>
      <c r="I315" s="116"/>
    </row>
    <row r="316" spans="1:9">
      <c r="A316">
        <v>22339</v>
      </c>
      <c r="B316" t="s">
        <v>2292</v>
      </c>
      <c r="C316" t="s">
        <v>3736</v>
      </c>
      <c r="D316" t="str">
        <f t="shared" si="4"/>
        <v>22339 HRVATSKI RESTAURATORSKI ZAVOD</v>
      </c>
      <c r="E316" t="s">
        <v>3792</v>
      </c>
      <c r="F316" t="s">
        <v>2293</v>
      </c>
      <c r="G316" t="s">
        <v>3641</v>
      </c>
      <c r="I316" s="116"/>
    </row>
    <row r="317" spans="1:9" ht="15" customHeight="1">
      <c r="A317">
        <v>22347</v>
      </c>
      <c r="B317" t="s">
        <v>3781</v>
      </c>
      <c r="C317" t="s">
        <v>3736</v>
      </c>
      <c r="D317" t="str">
        <f t="shared" si="4"/>
        <v>22347 Javna ustanova Zbirka umjetnina Ante i Wiltrude Topić Mimara-Muzej Mimara</v>
      </c>
      <c r="E317" t="s">
        <v>3782</v>
      </c>
      <c r="F317" t="s">
        <v>2270</v>
      </c>
      <c r="G317" t="s">
        <v>3641</v>
      </c>
      <c r="I317" s="116"/>
    </row>
    <row r="318" spans="1:9" ht="15" customHeight="1">
      <c r="A318">
        <v>22371</v>
      </c>
      <c r="B318" t="s">
        <v>3949</v>
      </c>
      <c r="C318" t="s">
        <v>3862</v>
      </c>
      <c r="D318" t="str">
        <f t="shared" si="4"/>
        <v>22371 VELEUČILIŠTE U KRIŽEVCIMA</v>
      </c>
      <c r="E318" t="s">
        <v>3950</v>
      </c>
      <c r="F318" t="s">
        <v>519</v>
      </c>
      <c r="G318" t="s">
        <v>3641</v>
      </c>
      <c r="I318" s="116"/>
    </row>
    <row r="319" spans="1:9" ht="15" customHeight="1">
      <c r="A319">
        <v>22427</v>
      </c>
      <c r="B319" t="s">
        <v>486</v>
      </c>
      <c r="C319" t="s">
        <v>3862</v>
      </c>
      <c r="D319" t="str">
        <f t="shared" si="4"/>
        <v>22427 TEHNIČKO VELEUČILIŠTE U ZAGREBU</v>
      </c>
      <c r="E319" t="s">
        <v>3927</v>
      </c>
      <c r="F319" t="s">
        <v>488</v>
      </c>
      <c r="G319" t="s">
        <v>3641</v>
      </c>
      <c r="I319" s="116"/>
    </row>
    <row r="320" spans="1:9" ht="15" customHeight="1">
      <c r="A320">
        <v>22435</v>
      </c>
      <c r="B320" t="s">
        <v>3942</v>
      </c>
      <c r="C320" t="s">
        <v>3862</v>
      </c>
      <c r="D320" t="str">
        <f t="shared" si="4"/>
        <v>22435 SVEUČILIŠTE U SPLITU -  FILOZOFSKI FAKULTET SPLIT</v>
      </c>
      <c r="E320" t="s">
        <v>3943</v>
      </c>
      <c r="F320" t="s">
        <v>360</v>
      </c>
      <c r="G320" t="s">
        <v>3641</v>
      </c>
      <c r="I320" s="116"/>
    </row>
    <row r="321" spans="1:9" ht="15" customHeight="1">
      <c r="A321">
        <v>22451</v>
      </c>
      <c r="B321" t="s">
        <v>371</v>
      </c>
      <c r="C321" t="s">
        <v>3862</v>
      </c>
      <c r="D321" t="str">
        <f t="shared" si="4"/>
        <v>22451 SVEUČILIŠTE U SPLITU - MEDICINSKI FAKULTET</v>
      </c>
      <c r="E321" t="s">
        <v>3935</v>
      </c>
      <c r="F321" t="s">
        <v>373</v>
      </c>
      <c r="G321" t="s">
        <v>3641</v>
      </c>
      <c r="I321" s="116"/>
    </row>
    <row r="322" spans="1:9" ht="15" customHeight="1">
      <c r="A322">
        <v>22460</v>
      </c>
      <c r="B322" t="s">
        <v>374</v>
      </c>
      <c r="C322" t="s">
        <v>3862</v>
      </c>
      <c r="D322" t="str">
        <f t="shared" ref="D322:D385" si="5">A322&amp;" "&amp;B322</f>
        <v>22460 SVEUČILIŠTE U SPLITU - POMORSKI FAKULTET</v>
      </c>
      <c r="E322" t="s">
        <v>3995</v>
      </c>
      <c r="F322" t="s">
        <v>375</v>
      </c>
      <c r="G322" t="s">
        <v>3641</v>
      </c>
      <c r="I322" s="116"/>
    </row>
    <row r="323" spans="1:9" ht="15" customHeight="1">
      <c r="A323">
        <v>22478</v>
      </c>
      <c r="B323" t="s">
        <v>3953</v>
      </c>
      <c r="C323" t="s">
        <v>3862</v>
      </c>
      <c r="D323" t="str">
        <f t="shared" si="5"/>
        <v xml:space="preserve">22478 Sveučilište u Splitu, Umjetnička akademija </v>
      </c>
      <c r="E323" t="s">
        <v>3954</v>
      </c>
      <c r="F323" t="s">
        <v>386</v>
      </c>
      <c r="G323" t="s">
        <v>3641</v>
      </c>
      <c r="I323" s="116"/>
    </row>
    <row r="324" spans="1:9" ht="15" customHeight="1">
      <c r="A324">
        <v>22486</v>
      </c>
      <c r="B324" t="s">
        <v>3918</v>
      </c>
      <c r="C324" t="s">
        <v>3862</v>
      </c>
      <c r="D324" t="str">
        <f t="shared" si="5"/>
        <v>22486 Sveučilište Josipa Jurja Strossmayera u Osijeku, Fakultet za odgojne i obrazovne znanosti</v>
      </c>
      <c r="E324" t="s">
        <v>3919</v>
      </c>
      <c r="F324" t="s">
        <v>287</v>
      </c>
      <c r="G324" t="s">
        <v>3641</v>
      </c>
      <c r="I324" s="116"/>
    </row>
    <row r="325" spans="1:9" ht="15" customHeight="1">
      <c r="A325">
        <v>22494</v>
      </c>
      <c r="B325" t="s">
        <v>506</v>
      </c>
      <c r="C325" t="s">
        <v>3862</v>
      </c>
      <c r="D325" t="str">
        <f t="shared" si="5"/>
        <v>22494 VELEUČILIŠTE U RIJECI</v>
      </c>
      <c r="E325" t="s">
        <v>3958</v>
      </c>
      <c r="F325" t="s">
        <v>508</v>
      </c>
      <c r="G325" t="s">
        <v>3641</v>
      </c>
      <c r="I325" s="116"/>
    </row>
    <row r="326" spans="1:9" ht="15" customHeight="1">
      <c r="A326">
        <v>22525</v>
      </c>
      <c r="B326" t="s">
        <v>4021</v>
      </c>
      <c r="C326" t="s">
        <v>3862</v>
      </c>
      <c r="D326" t="str">
        <f t="shared" si="5"/>
        <v>22525 HRVATSKI GEOLOŠKI INSTITUT</v>
      </c>
      <c r="E326" t="s">
        <v>4022</v>
      </c>
      <c r="F326" t="s">
        <v>555</v>
      </c>
      <c r="G326" t="s">
        <v>3641</v>
      </c>
      <c r="I326" s="116"/>
    </row>
    <row r="327" spans="1:9" ht="15" customHeight="1">
      <c r="A327">
        <v>22568</v>
      </c>
      <c r="B327" t="s">
        <v>2396</v>
      </c>
      <c r="C327" t="s">
        <v>3862</v>
      </c>
      <c r="D327" t="str">
        <f t="shared" si="5"/>
        <v>22568 SVEUČILIŠTE U RIJECI, POMORSKI FAKULTET</v>
      </c>
      <c r="E327" t="s">
        <v>3986</v>
      </c>
      <c r="F327" t="s">
        <v>332</v>
      </c>
      <c r="G327" t="s">
        <v>3641</v>
      </c>
      <c r="I327" s="116"/>
    </row>
    <row r="328" spans="1:9" ht="15" customHeight="1">
      <c r="A328">
        <v>22621</v>
      </c>
      <c r="B328" t="s">
        <v>568</v>
      </c>
      <c r="C328" t="s">
        <v>3862</v>
      </c>
      <c r="D328" t="str">
        <f t="shared" si="5"/>
        <v>22621 INSTITUT ZA RAZVOJ I MEĐUNARODNE ODNOSE</v>
      </c>
      <c r="E328" t="s">
        <v>4023</v>
      </c>
      <c r="F328" t="s">
        <v>569</v>
      </c>
      <c r="G328" t="s">
        <v>3641</v>
      </c>
      <c r="I328" s="116"/>
    </row>
    <row r="329" spans="1:9" ht="15" customHeight="1">
      <c r="A329">
        <v>22824</v>
      </c>
      <c r="B329" t="s">
        <v>509</v>
      </c>
      <c r="C329" t="s">
        <v>3862</v>
      </c>
      <c r="D329" t="str">
        <f t="shared" si="5"/>
        <v>22824 VELEUČILIŠTE U ŠIBENIKU</v>
      </c>
      <c r="E329" t="s">
        <v>3971</v>
      </c>
      <c r="F329" t="s">
        <v>512</v>
      </c>
      <c r="G329" t="s">
        <v>3641</v>
      </c>
      <c r="I329" s="116"/>
    </row>
    <row r="330" spans="1:9" ht="15" customHeight="1">
      <c r="A330">
        <v>22832</v>
      </c>
      <c r="B330" t="s">
        <v>520</v>
      </c>
      <c r="C330" t="s">
        <v>3862</v>
      </c>
      <c r="D330" t="str">
        <f t="shared" si="5"/>
        <v>22832 ZDRAVSTVENO VELEUČILIŠTE</v>
      </c>
      <c r="E330" t="s">
        <v>3938</v>
      </c>
      <c r="F330" t="s">
        <v>522</v>
      </c>
      <c r="G330" t="s">
        <v>3641</v>
      </c>
      <c r="I330" s="116"/>
    </row>
    <row r="331" spans="1:9" ht="15" customHeight="1">
      <c r="A331">
        <v>22849</v>
      </c>
      <c r="B331" t="s">
        <v>3968</v>
      </c>
      <c r="C331" t="s">
        <v>3862</v>
      </c>
      <c r="D331" t="str">
        <f t="shared" si="5"/>
        <v>22849 SVEUČILIŠTE J.J. STROSSMAYERA U OSIJEKU - MEDICINSKI FAKULTET</v>
      </c>
      <c r="E331" t="s">
        <v>3969</v>
      </c>
      <c r="F331" t="s">
        <v>280</v>
      </c>
      <c r="G331" t="s">
        <v>3641</v>
      </c>
      <c r="I331" s="116"/>
    </row>
    <row r="332" spans="1:9" ht="15" customHeight="1">
      <c r="A332">
        <v>22857</v>
      </c>
      <c r="B332" t="s">
        <v>322</v>
      </c>
      <c r="C332" t="s">
        <v>3862</v>
      </c>
      <c r="D332" t="str">
        <f t="shared" si="5"/>
        <v>22857 SVEUČILIŠTE U RIJECI - FILOZOFSKI FAKULTET</v>
      </c>
      <c r="E332" t="s">
        <v>3972</v>
      </c>
      <c r="F332" t="s">
        <v>324</v>
      </c>
      <c r="G332" t="s">
        <v>3641</v>
      </c>
      <c r="I332" s="116"/>
    </row>
    <row r="333" spans="1:9" ht="15" customHeight="1">
      <c r="A333">
        <v>23243</v>
      </c>
      <c r="B333" t="s">
        <v>2368</v>
      </c>
      <c r="C333" t="s">
        <v>3815</v>
      </c>
      <c r="D333" t="str">
        <f t="shared" si="5"/>
        <v>23243 J. U. PARK PRIRODE BIOKOVO</v>
      </c>
      <c r="E333" t="s">
        <v>3853</v>
      </c>
      <c r="F333" t="s">
        <v>2369</v>
      </c>
      <c r="G333" t="s">
        <v>3641</v>
      </c>
      <c r="I333" s="116"/>
    </row>
    <row r="334" spans="1:9" ht="15" customHeight="1">
      <c r="A334">
        <v>23286</v>
      </c>
      <c r="B334" t="s">
        <v>562</v>
      </c>
      <c r="C334" t="s">
        <v>3862</v>
      </c>
      <c r="D334" t="str">
        <f t="shared" si="5"/>
        <v>23286 INSTITUT ZA JAVNE FINANCIJE</v>
      </c>
      <c r="E334" t="s">
        <v>4008</v>
      </c>
      <c r="F334" t="s">
        <v>564</v>
      </c>
      <c r="G334" t="s">
        <v>3641</v>
      </c>
      <c r="I334" s="116"/>
    </row>
    <row r="335" spans="1:9" ht="15" customHeight="1">
      <c r="A335">
        <v>23368</v>
      </c>
      <c r="B335" t="s">
        <v>3871</v>
      </c>
      <c r="C335" t="s">
        <v>3862</v>
      </c>
      <c r="D335" t="str">
        <f t="shared" si="5"/>
        <v>23368 SVEUČILIŠTE U SPLITU , KATOLIČKI BOGOSLOVNI FAKULTET</v>
      </c>
      <c r="E335" t="s">
        <v>3872</v>
      </c>
      <c r="F335" t="s">
        <v>3873</v>
      </c>
      <c r="G335" t="s">
        <v>3641</v>
      </c>
      <c r="I335" s="116"/>
    </row>
    <row r="336" spans="1:9" ht="15" customHeight="1">
      <c r="A336">
        <v>23405</v>
      </c>
      <c r="B336" t="s">
        <v>2677</v>
      </c>
      <c r="C336" t="s">
        <v>4251</v>
      </c>
      <c r="D336" t="str">
        <f t="shared" si="5"/>
        <v>23405 TRGOVAČKI SUD U ZADRU</v>
      </c>
      <c r="E336" t="s">
        <v>4313</v>
      </c>
      <c r="F336" t="s">
        <v>2678</v>
      </c>
      <c r="G336" t="s">
        <v>3641</v>
      </c>
      <c r="I336" s="116"/>
    </row>
    <row r="337" spans="1:9" ht="15" customHeight="1">
      <c r="A337">
        <v>23421</v>
      </c>
      <c r="B337" t="s">
        <v>2655</v>
      </c>
      <c r="C337" t="s">
        <v>4251</v>
      </c>
      <c r="D337" t="str">
        <f t="shared" si="5"/>
        <v>23421 ŽUPANIJSKI SUD U VELIKOJ GORICI</v>
      </c>
      <c r="E337" t="s">
        <v>4312</v>
      </c>
      <c r="F337" t="s">
        <v>2656</v>
      </c>
      <c r="G337" t="s">
        <v>3641</v>
      </c>
      <c r="I337" s="116"/>
    </row>
    <row r="338" spans="1:9" ht="15" customHeight="1">
      <c r="A338">
        <v>23456</v>
      </c>
      <c r="B338" t="s">
        <v>2695</v>
      </c>
      <c r="C338" t="s">
        <v>4251</v>
      </c>
      <c r="D338" t="str">
        <f t="shared" si="5"/>
        <v>23456 ŽUPANIJSKO DRŽAVNO ODVJETNIŠTVO U SLAVONSKOM BRODU</v>
      </c>
      <c r="E338" t="s">
        <v>4322</v>
      </c>
      <c r="F338" t="s">
        <v>2696</v>
      </c>
      <c r="G338" t="s">
        <v>3641</v>
      </c>
      <c r="I338" s="116"/>
    </row>
    <row r="339" spans="1:9" ht="15" customHeight="1">
      <c r="A339">
        <v>23497</v>
      </c>
      <c r="B339" t="s">
        <v>3823</v>
      </c>
      <c r="C339" t="s">
        <v>3815</v>
      </c>
      <c r="D339" t="str">
        <f t="shared" si="5"/>
        <v>23497 J. U.  PARK PRIRODE MEDVEDNICA</v>
      </c>
      <c r="E339" t="s">
        <v>3824</v>
      </c>
      <c r="F339" t="s">
        <v>2373</v>
      </c>
      <c r="G339" t="s">
        <v>3641</v>
      </c>
      <c r="I339" s="116"/>
    </row>
    <row r="340" spans="1:9" ht="15" customHeight="1">
      <c r="A340">
        <v>23569</v>
      </c>
      <c r="B340" t="s">
        <v>2501</v>
      </c>
      <c r="C340" t="s">
        <v>4045</v>
      </c>
      <c r="D340" t="str">
        <f t="shared" si="5"/>
        <v>23569 DOM ZA ODRASLE OSOBE TURNIĆ</v>
      </c>
      <c r="E340" t="s">
        <v>4117</v>
      </c>
      <c r="F340" t="s">
        <v>2502</v>
      </c>
      <c r="G340" t="s">
        <v>3641</v>
      </c>
      <c r="I340" s="116"/>
    </row>
    <row r="341" spans="1:9" ht="15" customHeight="1">
      <c r="A341">
        <v>23577</v>
      </c>
      <c r="B341" t="s">
        <v>2217</v>
      </c>
      <c r="C341" t="s">
        <v>3736</v>
      </c>
      <c r="D341" t="str">
        <f t="shared" si="5"/>
        <v>23577 DRŽAVNI ARHIV U GOSPIĆU</v>
      </c>
      <c r="E341" t="s">
        <v>3745</v>
      </c>
      <c r="F341" t="s">
        <v>2218</v>
      </c>
      <c r="G341" t="s">
        <v>3641</v>
      </c>
      <c r="I341" s="116"/>
    </row>
    <row r="342" spans="1:9" ht="15" customHeight="1">
      <c r="A342">
        <v>23585</v>
      </c>
      <c r="B342" t="s">
        <v>2288</v>
      </c>
      <c r="C342" t="s">
        <v>3736</v>
      </c>
      <c r="D342" t="str">
        <f t="shared" si="5"/>
        <v>23585 HRVATSKA KNJIŽNICA ZA SLIJEPE</v>
      </c>
      <c r="E342" t="s">
        <v>3788</v>
      </c>
      <c r="F342" t="s">
        <v>2289</v>
      </c>
      <c r="G342" t="s">
        <v>3641</v>
      </c>
      <c r="I342" s="116"/>
    </row>
    <row r="343" spans="1:9" ht="15" customHeight="1">
      <c r="A343">
        <v>23593</v>
      </c>
      <c r="B343" t="s">
        <v>2268</v>
      </c>
      <c r="C343" t="s">
        <v>3736</v>
      </c>
      <c r="D343" t="str">
        <f t="shared" si="5"/>
        <v>23593 J. U. SPOMEN PODRUČJE JASENOVAC</v>
      </c>
      <c r="E343" t="s">
        <v>3762</v>
      </c>
      <c r="F343" t="s">
        <v>2269</v>
      </c>
      <c r="G343" t="s">
        <v>3641</v>
      </c>
      <c r="I343" s="116"/>
    </row>
    <row r="344" spans="1:9" ht="15" customHeight="1">
      <c r="A344">
        <v>23616</v>
      </c>
      <c r="B344" t="s">
        <v>2557</v>
      </c>
      <c r="C344" t="s">
        <v>4168</v>
      </c>
      <c r="D344" t="str">
        <f t="shared" si="5"/>
        <v>23616 IMUNOLOŠKI ZAVOD</v>
      </c>
      <c r="E344" t="s">
        <v>2558</v>
      </c>
      <c r="F344" t="s">
        <v>2559</v>
      </c>
      <c r="G344" t="s">
        <v>3641</v>
      </c>
      <c r="I344" s="116"/>
    </row>
    <row r="345" spans="1:9" ht="15" customHeight="1">
      <c r="A345">
        <v>23649</v>
      </c>
      <c r="B345" t="s">
        <v>4385</v>
      </c>
      <c r="C345" t="s">
        <v>4251</v>
      </c>
      <c r="D345" t="str">
        <f t="shared" si="5"/>
        <v>23649 DRŽAVNO ODVJETNIŠTVO URED ZA SUZBIJANJE KORUPCIJE I ORGANIZIRANOG KRIMINALITETA</v>
      </c>
      <c r="E345" t="s">
        <v>4386</v>
      </c>
      <c r="F345" t="s">
        <v>2841</v>
      </c>
      <c r="G345" t="s">
        <v>3641</v>
      </c>
      <c r="I345" s="116"/>
    </row>
    <row r="346" spans="1:9" ht="15" customHeight="1">
      <c r="A346">
        <v>23657</v>
      </c>
      <c r="B346" t="s">
        <v>4109</v>
      </c>
      <c r="C346" t="s">
        <v>4045</v>
      </c>
      <c r="D346" t="str">
        <f t="shared" si="5"/>
        <v xml:space="preserve">23657 DOM ZA ODRASLE OSOBE VILA MARIA </v>
      </c>
      <c r="E346" t="s">
        <v>4110</v>
      </c>
      <c r="F346" t="s">
        <v>2513</v>
      </c>
      <c r="G346" t="s">
        <v>3641</v>
      </c>
      <c r="I346" s="116"/>
    </row>
    <row r="347" spans="1:9" ht="15" customHeight="1">
      <c r="A347">
        <v>23665</v>
      </c>
      <c r="B347" t="s">
        <v>4031</v>
      </c>
      <c r="C347" t="s">
        <v>3862</v>
      </c>
      <c r="D347" t="str">
        <f t="shared" si="5"/>
        <v>23665 SVEUČILIŠTE U ZAGREBU  SVEUČILIŠNI RAČUNSKI CENTAR</v>
      </c>
      <c r="E347" t="s">
        <v>4032</v>
      </c>
      <c r="F347" t="s">
        <v>606</v>
      </c>
      <c r="G347" t="s">
        <v>3641</v>
      </c>
      <c r="I347" s="116"/>
    </row>
    <row r="348" spans="1:9">
      <c r="A348">
        <v>23673</v>
      </c>
      <c r="B348" t="s">
        <v>2165</v>
      </c>
      <c r="C348" t="s">
        <v>3699</v>
      </c>
      <c r="D348" t="str">
        <f t="shared" si="5"/>
        <v>23673 URED ZA PROTOKOL</v>
      </c>
      <c r="E348" t="s">
        <v>3708</v>
      </c>
      <c r="F348" t="s">
        <v>2166</v>
      </c>
      <c r="G348" t="s">
        <v>3641</v>
      </c>
      <c r="I348" s="116"/>
    </row>
    <row r="349" spans="1:9" ht="15" customHeight="1">
      <c r="A349">
        <v>23690</v>
      </c>
      <c r="B349" t="s">
        <v>2168</v>
      </c>
      <c r="C349" t="s">
        <v>3699</v>
      </c>
      <c r="D349" t="str">
        <f t="shared" si="5"/>
        <v>23690 DIREKCIJA ZA KORIŠTENJE SLUŽBENIH ZRAKOPLOVA</v>
      </c>
      <c r="E349" t="s">
        <v>3711</v>
      </c>
      <c r="F349" t="s">
        <v>2169</v>
      </c>
      <c r="G349" t="s">
        <v>3641</v>
      </c>
      <c r="I349" s="116"/>
    </row>
    <row r="350" spans="1:9" ht="15" customHeight="1">
      <c r="A350">
        <v>23745</v>
      </c>
      <c r="B350" t="s">
        <v>3709</v>
      </c>
      <c r="C350" t="s">
        <v>3699</v>
      </c>
      <c r="D350" t="str">
        <f t="shared" si="5"/>
        <v>23745 URED  VLADE RH ZA UNUTARNJU REVIZIJU</v>
      </c>
      <c r="E350" t="s">
        <v>3710</v>
      </c>
      <c r="F350" t="s">
        <v>2167</v>
      </c>
      <c r="G350" t="s">
        <v>3641</v>
      </c>
      <c r="I350" s="116"/>
    </row>
    <row r="351" spans="1:9" ht="15" customHeight="1">
      <c r="A351">
        <v>23753</v>
      </c>
      <c r="B351" t="s">
        <v>3698</v>
      </c>
      <c r="C351" t="s">
        <v>3699</v>
      </c>
      <c r="D351" t="str">
        <f t="shared" si="5"/>
        <v>23753 URED PREDSJEDNIKA VLADE RH</v>
      </c>
      <c r="E351" t="s">
        <v>3700</v>
      </c>
      <c r="F351" t="s">
        <v>2155</v>
      </c>
      <c r="G351" t="s">
        <v>3641</v>
      </c>
      <c r="I351" s="116"/>
    </row>
    <row r="352" spans="1:9" ht="15" customHeight="1">
      <c r="A352">
        <v>23807</v>
      </c>
      <c r="B352" t="s">
        <v>2703</v>
      </c>
      <c r="C352" t="s">
        <v>4251</v>
      </c>
      <c r="D352" t="str">
        <f t="shared" si="5"/>
        <v>23807 ŽUPANIJSKO DRŽAVNO ODVJETNIŠTVO U VELIKOJ GORICI</v>
      </c>
      <c r="E352" t="s">
        <v>4335</v>
      </c>
      <c r="F352" t="s">
        <v>2704</v>
      </c>
      <c r="G352" t="s">
        <v>3641</v>
      </c>
      <c r="I352" s="116"/>
    </row>
    <row r="353" spans="1:9" ht="15" customHeight="1">
      <c r="A353">
        <v>23815</v>
      </c>
      <c r="B353" t="s">
        <v>305</v>
      </c>
      <c r="C353" t="s">
        <v>3862</v>
      </c>
      <c r="D353" t="str">
        <f t="shared" si="5"/>
        <v>23815 SVEUČILIŠTE U ZADRU</v>
      </c>
      <c r="E353" t="s">
        <v>3985</v>
      </c>
      <c r="F353" t="s">
        <v>307</v>
      </c>
      <c r="G353" t="s">
        <v>3641</v>
      </c>
      <c r="I353" s="116"/>
    </row>
    <row r="354" spans="1:9" ht="15" customHeight="1">
      <c r="A354">
        <v>23962</v>
      </c>
      <c r="B354" t="s">
        <v>607</v>
      </c>
      <c r="C354" t="s">
        <v>3862</v>
      </c>
      <c r="D354" t="str">
        <f t="shared" si="5"/>
        <v>23962 AGENCIJA ZA ODGOJ I OBRAZOVANJE</v>
      </c>
      <c r="E354" t="s">
        <v>4027</v>
      </c>
      <c r="F354" t="s">
        <v>608</v>
      </c>
      <c r="G354" t="s">
        <v>3641</v>
      </c>
      <c r="I354" s="116"/>
    </row>
    <row r="355" spans="1:9" ht="15" customHeight="1">
      <c r="A355">
        <v>23979</v>
      </c>
      <c r="B355" t="s">
        <v>2160</v>
      </c>
      <c r="C355" t="s">
        <v>3699</v>
      </c>
      <c r="D355" t="str">
        <f t="shared" si="5"/>
        <v>23979 STRUČNA SLUŽBA SAVJETA ZA NACIONALNE MANJINE</v>
      </c>
      <c r="E355" t="s">
        <v>3704</v>
      </c>
      <c r="F355" t="s">
        <v>2161</v>
      </c>
      <c r="G355" t="s">
        <v>3641</v>
      </c>
      <c r="I355" s="116"/>
    </row>
    <row r="356" spans="1:9" ht="15" customHeight="1">
      <c r="A356">
        <v>24027</v>
      </c>
      <c r="B356" t="s">
        <v>2845</v>
      </c>
      <c r="C356" t="s">
        <v>3639</v>
      </c>
      <c r="D356" t="str">
        <f t="shared" si="5"/>
        <v>24027 PRAVOBRANITELJ ZA DJECU</v>
      </c>
      <c r="E356" t="s">
        <v>3676</v>
      </c>
      <c r="F356" t="s">
        <v>2846</v>
      </c>
      <c r="G356" t="s">
        <v>3641</v>
      </c>
      <c r="I356" s="116"/>
    </row>
    <row r="357" spans="1:9" ht="15" customHeight="1">
      <c r="A357">
        <v>24051</v>
      </c>
      <c r="B357" t="s">
        <v>2174</v>
      </c>
      <c r="C357" t="s">
        <v>3699</v>
      </c>
      <c r="D357" t="str">
        <f t="shared" si="5"/>
        <v>24051 URED ZA RAVNOPRAVNOST SPOLOVA</v>
      </c>
      <c r="E357" t="s">
        <v>3714</v>
      </c>
      <c r="F357" t="s">
        <v>2175</v>
      </c>
      <c r="G357" t="s">
        <v>3641</v>
      </c>
      <c r="I357" s="116"/>
    </row>
    <row r="358" spans="1:9" ht="15" customHeight="1">
      <c r="A358">
        <v>24060</v>
      </c>
      <c r="B358" t="s">
        <v>2847</v>
      </c>
      <c r="C358" t="s">
        <v>3639</v>
      </c>
      <c r="D358" t="str">
        <f t="shared" si="5"/>
        <v>24060 PRAVOBRANITELJ/ICA ZA RAVNOPRAVNOST SPOLOVA</v>
      </c>
      <c r="E358" t="s">
        <v>3677</v>
      </c>
      <c r="F358" t="s">
        <v>2848</v>
      </c>
      <c r="G358" t="s">
        <v>3641</v>
      </c>
      <c r="I358" s="116"/>
    </row>
    <row r="359" spans="1:9" ht="15" customHeight="1">
      <c r="A359">
        <v>24086</v>
      </c>
      <c r="B359" t="s">
        <v>4280</v>
      </c>
      <c r="C359" t="s">
        <v>4251</v>
      </c>
      <c r="D359" t="str">
        <f t="shared" si="5"/>
        <v>24086 CENTAR ZA IZOBRAZBU</v>
      </c>
      <c r="E359" t="s">
        <v>4281</v>
      </c>
      <c r="F359" t="s">
        <v>2568</v>
      </c>
      <c r="G359" t="s">
        <v>3641</v>
      </c>
      <c r="I359" s="116"/>
    </row>
    <row r="360" spans="1:9" ht="15" customHeight="1">
      <c r="A360">
        <v>24094</v>
      </c>
      <c r="B360" t="s">
        <v>2854</v>
      </c>
      <c r="C360" t="s">
        <v>3639</v>
      </c>
      <c r="D360" t="str">
        <f t="shared" si="5"/>
        <v>24094 DRŽAVNA KOMISIJA ZA KONTROLU POSTUPAKA JAVNE NABAVE</v>
      </c>
      <c r="E360" t="s">
        <v>3682</v>
      </c>
      <c r="F360" t="s">
        <v>2855</v>
      </c>
      <c r="G360" t="s">
        <v>3641</v>
      </c>
      <c r="I360" s="116"/>
    </row>
    <row r="361" spans="1:9" ht="15" customHeight="1">
      <c r="A361">
        <v>24141</v>
      </c>
      <c r="B361" t="s">
        <v>301</v>
      </c>
      <c r="C361" t="s">
        <v>3862</v>
      </c>
      <c r="D361" t="str">
        <f t="shared" si="5"/>
        <v>24141 SVEUČILIŠTE U DUBROVNIKU</v>
      </c>
      <c r="E361" t="s">
        <v>3876</v>
      </c>
      <c r="F361" t="s">
        <v>304</v>
      </c>
      <c r="G361" t="s">
        <v>3641</v>
      </c>
      <c r="I361" s="116"/>
    </row>
    <row r="362" spans="1:9" ht="15" customHeight="1">
      <c r="A362">
        <v>24168</v>
      </c>
      <c r="B362" t="s">
        <v>2402</v>
      </c>
      <c r="C362" t="s">
        <v>4045</v>
      </c>
      <c r="D362" t="str">
        <f t="shared" si="5"/>
        <v>24168 SREDIŠNJI REGISTAR OSIGURANIKA</v>
      </c>
      <c r="E362" t="s">
        <v>4047</v>
      </c>
      <c r="F362" t="s">
        <v>2403</v>
      </c>
      <c r="G362" t="s">
        <v>3641</v>
      </c>
      <c r="I362" s="116"/>
    </row>
    <row r="363" spans="1:9" ht="15" customHeight="1">
      <c r="A363">
        <v>25860</v>
      </c>
      <c r="B363" t="s">
        <v>2858</v>
      </c>
      <c r="C363" t="s">
        <v>3639</v>
      </c>
      <c r="D363" t="str">
        <f t="shared" si="5"/>
        <v>25860 AGENCIJA ZA ZAŠTITU OSOBNIH PODATAKA</v>
      </c>
      <c r="E363" t="s">
        <v>3684</v>
      </c>
      <c r="F363" t="s">
        <v>2859</v>
      </c>
      <c r="G363" t="s">
        <v>3641</v>
      </c>
      <c r="I363" s="116"/>
    </row>
    <row r="364" spans="1:9" ht="15" customHeight="1">
      <c r="A364">
        <v>25878</v>
      </c>
      <c r="B364" t="s">
        <v>3789</v>
      </c>
      <c r="C364" t="s">
        <v>3736</v>
      </c>
      <c r="D364" t="str">
        <f t="shared" si="5"/>
        <v>25878 HRVATSKO NARODNO KAZALIŠTE U ZAGREBU</v>
      </c>
      <c r="E364" t="s">
        <v>3790</v>
      </c>
      <c r="F364" t="s">
        <v>2294</v>
      </c>
      <c r="G364" t="s">
        <v>3641</v>
      </c>
      <c r="I364" s="116"/>
    </row>
    <row r="365" spans="1:9" ht="15" customHeight="1">
      <c r="A365">
        <v>25917</v>
      </c>
      <c r="B365" t="s">
        <v>2189</v>
      </c>
      <c r="C365" t="s">
        <v>3725</v>
      </c>
      <c r="D365" t="str">
        <f t="shared" si="5"/>
        <v>25917 HRVATSKA MATICA ISELJENIKA</v>
      </c>
      <c r="E365" t="s">
        <v>3726</v>
      </c>
      <c r="F365" t="s">
        <v>2190</v>
      </c>
      <c r="G365" t="s">
        <v>3641</v>
      </c>
      <c r="I365" s="116"/>
    </row>
    <row r="366" spans="1:9" ht="15" customHeight="1">
      <c r="A366">
        <v>25925</v>
      </c>
      <c r="B366" t="s">
        <v>3843</v>
      </c>
      <c r="C366" t="s">
        <v>3815</v>
      </c>
      <c r="D366" t="str">
        <f t="shared" si="5"/>
        <v>25925 Javna ustanova Park prirode Učka</v>
      </c>
      <c r="E366" t="s">
        <v>3844</v>
      </c>
      <c r="F366" t="s">
        <v>2376</v>
      </c>
      <c r="G366" t="s">
        <v>3641</v>
      </c>
      <c r="I366" s="116"/>
    </row>
    <row r="367" spans="1:9" ht="15" customHeight="1">
      <c r="A367">
        <v>25933</v>
      </c>
      <c r="B367" t="s">
        <v>3821</v>
      </c>
      <c r="C367" t="s">
        <v>3815</v>
      </c>
      <c r="D367" t="str">
        <f t="shared" si="5"/>
        <v>25933 Javna ustanova PARK PRIRODE VELEBIT</v>
      </c>
      <c r="E367" t="s">
        <v>3822</v>
      </c>
      <c r="F367" t="s">
        <v>2377</v>
      </c>
      <c r="G367" t="s">
        <v>3641</v>
      </c>
      <c r="I367" s="116"/>
    </row>
    <row r="368" spans="1:9" ht="15" customHeight="1">
      <c r="A368">
        <v>25968</v>
      </c>
      <c r="B368" t="s">
        <v>4248</v>
      </c>
      <c r="C368" t="s">
        <v>4168</v>
      </c>
      <c r="D368" t="str">
        <f t="shared" si="5"/>
        <v>25968 KLINIČKA BOLNICA SVETI DUH</v>
      </c>
      <c r="E368" t="s">
        <v>4249</v>
      </c>
      <c r="F368" t="s">
        <v>4250</v>
      </c>
      <c r="G368" t="s">
        <v>3641</v>
      </c>
      <c r="I368" s="116"/>
    </row>
    <row r="369" spans="1:9" ht="15" customHeight="1">
      <c r="A369">
        <v>26346</v>
      </c>
      <c r="B369" t="s">
        <v>2553</v>
      </c>
      <c r="C369" t="s">
        <v>4168</v>
      </c>
      <c r="D369" t="str">
        <f t="shared" si="5"/>
        <v>26346 HRVATSKI ZAVOD ZA JAVNO ZDRAVSTVO</v>
      </c>
      <c r="E369" t="s">
        <v>4184</v>
      </c>
      <c r="F369" t="s">
        <v>2554</v>
      </c>
      <c r="G369" t="s">
        <v>3641</v>
      </c>
      <c r="I369" s="116"/>
    </row>
    <row r="370" spans="1:9" ht="15" customHeight="1">
      <c r="A370">
        <v>26354</v>
      </c>
      <c r="B370" t="s">
        <v>2555</v>
      </c>
      <c r="C370" t="s">
        <v>4168</v>
      </c>
      <c r="D370" t="str">
        <f t="shared" si="5"/>
        <v>26354 HRVATSKI ZAVOD ZA TRANSFUZIJSKU MEDICINU</v>
      </c>
      <c r="E370" t="s">
        <v>4182</v>
      </c>
      <c r="F370" t="s">
        <v>2556</v>
      </c>
      <c r="G370" t="s">
        <v>3641</v>
      </c>
      <c r="I370" s="116"/>
    </row>
    <row r="371" spans="1:9" ht="15" customHeight="1">
      <c r="A371">
        <v>26379</v>
      </c>
      <c r="B371" t="s">
        <v>2534</v>
      </c>
      <c r="C371" t="s">
        <v>4168</v>
      </c>
      <c r="D371" t="str">
        <f t="shared" si="5"/>
        <v>26379 KLINIČKI BOLNIČKI CENTAR RIJEKA</v>
      </c>
      <c r="E371" t="s">
        <v>4173</v>
      </c>
      <c r="F371" t="s">
        <v>2535</v>
      </c>
      <c r="G371" t="s">
        <v>3641</v>
      </c>
      <c r="I371" s="116"/>
    </row>
    <row r="372" spans="1:9" ht="15" customHeight="1">
      <c r="A372">
        <v>26387</v>
      </c>
      <c r="B372" t="s">
        <v>2530</v>
      </c>
      <c r="C372" t="s">
        <v>4168</v>
      </c>
      <c r="D372" t="str">
        <f t="shared" si="5"/>
        <v>26387 KLINIČKA BOLNICA MERKUR</v>
      </c>
      <c r="E372" t="s">
        <v>4174</v>
      </c>
      <c r="F372" t="s">
        <v>2531</v>
      </c>
      <c r="G372" t="s">
        <v>3641</v>
      </c>
      <c r="I372" s="116"/>
    </row>
    <row r="373" spans="1:9" ht="15" customHeight="1">
      <c r="A373">
        <v>26395</v>
      </c>
      <c r="B373" t="s">
        <v>2536</v>
      </c>
      <c r="C373" t="s">
        <v>4168</v>
      </c>
      <c r="D373" t="str">
        <f t="shared" si="5"/>
        <v>26395 KLINIČKI BOLNIČKI CENTAR SESTRE MILOSRDNICE</v>
      </c>
      <c r="E373" t="s">
        <v>4175</v>
      </c>
      <c r="F373" t="s">
        <v>2537</v>
      </c>
      <c r="G373" t="s">
        <v>3641</v>
      </c>
      <c r="I373" s="116"/>
    </row>
    <row r="374" spans="1:9" ht="15" customHeight="1">
      <c r="A374">
        <v>26400</v>
      </c>
      <c r="B374" t="s">
        <v>2532</v>
      </c>
      <c r="C374" t="s">
        <v>4168</v>
      </c>
      <c r="D374" t="str">
        <f t="shared" si="5"/>
        <v>26400 KLINIČKI BOLNIČKI CENTAR OSIJEK</v>
      </c>
      <c r="E374" t="s">
        <v>4176</v>
      </c>
      <c r="F374" t="s">
        <v>2533</v>
      </c>
      <c r="G374" t="s">
        <v>3641</v>
      </c>
      <c r="I374" s="116"/>
    </row>
    <row r="375" spans="1:9" ht="15" customHeight="1">
      <c r="A375">
        <v>26418</v>
      </c>
      <c r="B375" t="s">
        <v>2538</v>
      </c>
      <c r="C375" t="s">
        <v>4168</v>
      </c>
      <c r="D375" t="str">
        <f t="shared" si="5"/>
        <v>26418 KLINIČKI BOLNIČKI CENTAR SPLIT</v>
      </c>
      <c r="E375" t="s">
        <v>4169</v>
      </c>
      <c r="F375" t="s">
        <v>2539</v>
      </c>
      <c r="G375" t="s">
        <v>3641</v>
      </c>
      <c r="I375" s="116"/>
    </row>
    <row r="376" spans="1:9" ht="15" customHeight="1">
      <c r="A376">
        <v>26426</v>
      </c>
      <c r="B376" t="s">
        <v>2546</v>
      </c>
      <c r="C376" t="s">
        <v>4168</v>
      </c>
      <c r="D376" t="str">
        <f t="shared" si="5"/>
        <v>26426 KLINIKA ZA ORTOPEDIJU LOVRAN</v>
      </c>
      <c r="E376" t="s">
        <v>4177</v>
      </c>
      <c r="F376" t="s">
        <v>2547</v>
      </c>
      <c r="G376" t="s">
        <v>3641</v>
      </c>
      <c r="I376" s="116"/>
    </row>
    <row r="377" spans="1:9" ht="15" customHeight="1">
      <c r="A377">
        <v>26459</v>
      </c>
      <c r="B377" t="s">
        <v>2544</v>
      </c>
      <c r="C377" t="s">
        <v>4168</v>
      </c>
      <c r="D377" t="str">
        <f t="shared" si="5"/>
        <v>26459 KLINIKA ZA INFEKTIVNE BOLESTI DR. FRAN MIHALJEVIĆ</v>
      </c>
      <c r="E377" t="s">
        <v>4178</v>
      </c>
      <c r="F377" t="s">
        <v>2545</v>
      </c>
      <c r="G377" t="s">
        <v>3641</v>
      </c>
      <c r="I377" s="116"/>
    </row>
    <row r="378" spans="1:9" ht="15" customHeight="1">
      <c r="A378">
        <v>26506</v>
      </c>
      <c r="B378" t="s">
        <v>3849</v>
      </c>
      <c r="C378" t="s">
        <v>3815</v>
      </c>
      <c r="D378" t="str">
        <f t="shared" si="5"/>
        <v>26506 J. U.  NACIONALNI PARK  SJEVERNI VELEBIT</v>
      </c>
      <c r="E378" t="s">
        <v>3850</v>
      </c>
      <c r="F378" t="s">
        <v>2367</v>
      </c>
      <c r="G378" t="s">
        <v>3641</v>
      </c>
      <c r="I378" s="116"/>
    </row>
    <row r="379" spans="1:9" ht="15" customHeight="1">
      <c r="A379">
        <v>26514</v>
      </c>
      <c r="B379" t="s">
        <v>3854</v>
      </c>
      <c r="C379" t="s">
        <v>3815</v>
      </c>
      <c r="D379" t="str">
        <f t="shared" si="5"/>
        <v>26514 J. U.  PARK PRIRODE PAPUK</v>
      </c>
      <c r="E379" t="s">
        <v>3855</v>
      </c>
      <c r="F379" t="s">
        <v>2374</v>
      </c>
      <c r="G379" t="s">
        <v>3641</v>
      </c>
      <c r="I379" s="116"/>
    </row>
    <row r="380" spans="1:9" ht="15" customHeight="1">
      <c r="A380">
        <v>26522</v>
      </c>
      <c r="B380" t="s">
        <v>3845</v>
      </c>
      <c r="C380" t="s">
        <v>3815</v>
      </c>
      <c r="D380" t="str">
        <f t="shared" si="5"/>
        <v>26522  Javna ustanova Park prirode Vransko jezero</v>
      </c>
      <c r="E380" t="s">
        <v>3846</v>
      </c>
      <c r="F380" t="s">
        <v>2378</v>
      </c>
      <c r="G380" t="s">
        <v>3641</v>
      </c>
      <c r="I380" s="116"/>
    </row>
    <row r="381" spans="1:9" ht="15" customHeight="1">
      <c r="A381">
        <v>26539</v>
      </c>
      <c r="B381" t="s">
        <v>3856</v>
      </c>
      <c r="C381" t="s">
        <v>3815</v>
      </c>
      <c r="D381" t="str">
        <f t="shared" si="5"/>
        <v>26539 J. U.  PARK PRIRODE ŽUMBERAK-SAMOBORSKO GORJE</v>
      </c>
      <c r="E381" t="s">
        <v>3857</v>
      </c>
      <c r="F381" t="s">
        <v>2379</v>
      </c>
      <c r="G381" t="s">
        <v>3641</v>
      </c>
      <c r="I381" s="116"/>
    </row>
    <row r="382" spans="1:9" ht="15" customHeight="1">
      <c r="A382">
        <v>26547</v>
      </c>
      <c r="B382" t="s">
        <v>2493</v>
      </c>
      <c r="C382" t="s">
        <v>4045</v>
      </c>
      <c r="D382" t="str">
        <f t="shared" si="5"/>
        <v>26547 DOM ZA ODRASLE OSOBE I REHABILITACIJU METKOVIĆ</v>
      </c>
      <c r="E382" t="s">
        <v>4130</v>
      </c>
      <c r="F382" t="s">
        <v>2494</v>
      </c>
      <c r="G382" t="s">
        <v>3641</v>
      </c>
      <c r="I382" s="116"/>
    </row>
    <row r="383" spans="1:9" ht="15" customHeight="1">
      <c r="A383">
        <v>26555</v>
      </c>
      <c r="B383" t="s">
        <v>2459</v>
      </c>
      <c r="C383" t="s">
        <v>4045</v>
      </c>
      <c r="D383" t="str">
        <f t="shared" si="5"/>
        <v>26555 CENTAR ZA REHABILITACIJU MALA TEREZIJA</v>
      </c>
      <c r="E383" t="s">
        <v>4129</v>
      </c>
      <c r="F383" t="s">
        <v>2460</v>
      </c>
      <c r="G383" t="s">
        <v>3641</v>
      </c>
      <c r="I383" s="116"/>
    </row>
    <row r="384" spans="1:9" ht="15" customHeight="1">
      <c r="A384">
        <v>26571</v>
      </c>
      <c r="B384" t="s">
        <v>2528</v>
      </c>
      <c r="C384" t="s">
        <v>4168</v>
      </c>
      <c r="D384" t="str">
        <f t="shared" si="5"/>
        <v>26571 KLINIČKA BOLNICA DUBRAVA</v>
      </c>
      <c r="E384" t="s">
        <v>4179</v>
      </c>
      <c r="F384" t="s">
        <v>2529</v>
      </c>
      <c r="G384" t="s">
        <v>3641</v>
      </c>
      <c r="I384" s="116"/>
    </row>
    <row r="385" spans="1:9" ht="15" customHeight="1">
      <c r="A385">
        <v>26635</v>
      </c>
      <c r="B385" t="s">
        <v>4206</v>
      </c>
      <c r="C385" t="s">
        <v>4168</v>
      </c>
      <c r="D385" t="str">
        <f t="shared" si="5"/>
        <v>26635 OPĆA BOLNICA GOSPIĆ</v>
      </c>
      <c r="E385" t="s">
        <v>4207</v>
      </c>
      <c r="F385" t="s">
        <v>4208</v>
      </c>
      <c r="G385" t="s">
        <v>3641</v>
      </c>
      <c r="I385" s="116"/>
    </row>
    <row r="386" spans="1:9" ht="15" customHeight="1">
      <c r="A386">
        <v>27280</v>
      </c>
      <c r="B386" t="s">
        <v>4194</v>
      </c>
      <c r="C386" t="s">
        <v>4168</v>
      </c>
      <c r="D386" t="str">
        <f t="shared" ref="D386:D449" si="6">A386&amp;" "&amp;B386</f>
        <v>27280 OPĆA BOLNICA I BOLNICA BRANITELJA DOMOVINSKG RATA OGULIN</v>
      </c>
      <c r="E386" t="s">
        <v>4195</v>
      </c>
      <c r="F386" t="s">
        <v>4196</v>
      </c>
      <c r="G386" t="s">
        <v>3641</v>
      </c>
      <c r="I386" s="116"/>
    </row>
    <row r="387" spans="1:9" ht="15" customHeight="1">
      <c r="A387">
        <v>27298</v>
      </c>
      <c r="B387" t="s">
        <v>4191</v>
      </c>
      <c r="C387" t="s">
        <v>4168</v>
      </c>
      <c r="D387" t="str">
        <f t="shared" si="6"/>
        <v>27298 OPĆA BOLNICA KARLOVAC</v>
      </c>
      <c r="E387" t="s">
        <v>4192</v>
      </c>
      <c r="F387" t="s">
        <v>4193</v>
      </c>
      <c r="G387" t="s">
        <v>3641</v>
      </c>
      <c r="I387" s="116"/>
    </row>
    <row r="388" spans="1:9" ht="15" customHeight="1">
      <c r="A388">
        <v>27773</v>
      </c>
      <c r="B388" t="s">
        <v>4200</v>
      </c>
      <c r="C388" t="s">
        <v>4168</v>
      </c>
      <c r="D388" t="str">
        <f t="shared" si="6"/>
        <v>27773 OPĆA BOLNICA DR. TOMISLAV BARDEK KOPRIVNICA</v>
      </c>
      <c r="E388" t="s">
        <v>4201</v>
      </c>
      <c r="F388" t="s">
        <v>4202</v>
      </c>
      <c r="G388" t="s">
        <v>3641</v>
      </c>
      <c r="I388" s="116"/>
    </row>
    <row r="389" spans="1:9" ht="15" customHeight="1">
      <c r="A389">
        <v>29244</v>
      </c>
      <c r="B389" t="s">
        <v>4188</v>
      </c>
      <c r="C389" t="s">
        <v>4168</v>
      </c>
      <c r="D389" t="str">
        <f t="shared" si="6"/>
        <v>29244 OPĆA BOLNICA DR. IVO PEDIŠIĆ SISAK</v>
      </c>
      <c r="E389" t="s">
        <v>4189</v>
      </c>
      <c r="F389" t="s">
        <v>4190</v>
      </c>
      <c r="G389" t="s">
        <v>3641</v>
      </c>
      <c r="I389" s="116"/>
    </row>
    <row r="390" spans="1:9" ht="15" customHeight="1">
      <c r="A390">
        <v>31528</v>
      </c>
      <c r="B390" t="s">
        <v>4242</v>
      </c>
      <c r="C390" t="s">
        <v>4168</v>
      </c>
      <c r="D390" t="str">
        <f t="shared" si="6"/>
        <v>31528 OPĆA BOLNICA DUBROVNIK</v>
      </c>
      <c r="E390" t="s">
        <v>4243</v>
      </c>
      <c r="F390" t="s">
        <v>4244</v>
      </c>
      <c r="G390" t="s">
        <v>3641</v>
      </c>
      <c r="I390" s="116"/>
    </row>
    <row r="391" spans="1:9" ht="15" customHeight="1">
      <c r="A391">
        <v>32328</v>
      </c>
      <c r="B391" t="s">
        <v>4197</v>
      </c>
      <c r="C391" t="s">
        <v>4168</v>
      </c>
      <c r="D391" t="str">
        <f t="shared" si="6"/>
        <v>32328 OPĆA BOLNICA VARAŽDIN</v>
      </c>
      <c r="E391" t="s">
        <v>4198</v>
      </c>
      <c r="F391" t="s">
        <v>4199</v>
      </c>
      <c r="G391" t="s">
        <v>3641</v>
      </c>
      <c r="I391" s="116"/>
    </row>
    <row r="392" spans="1:9" ht="15" customHeight="1">
      <c r="A392">
        <v>32336</v>
      </c>
      <c r="B392" t="s">
        <v>4221</v>
      </c>
      <c r="C392" t="s">
        <v>4168</v>
      </c>
      <c r="D392" t="str">
        <f t="shared" si="6"/>
        <v>32336 OPĆA BOLNICA DR. JOSIP BENČEVIĆ, SLAVONSKI BROD</v>
      </c>
      <c r="E392" t="s">
        <v>4222</v>
      </c>
      <c r="F392" t="s">
        <v>4223</v>
      </c>
      <c r="G392" t="s">
        <v>3641</v>
      </c>
      <c r="I392" s="116"/>
    </row>
    <row r="393" spans="1:9" ht="15" customHeight="1">
      <c r="A393">
        <v>32352</v>
      </c>
      <c r="B393" t="s">
        <v>4218</v>
      </c>
      <c r="C393" t="s">
        <v>4168</v>
      </c>
      <c r="D393" t="str">
        <f t="shared" si="6"/>
        <v>32352 OPĆA BOLNICA NOVA GRADIŠKA</v>
      </c>
      <c r="E393" t="s">
        <v>4219</v>
      </c>
      <c r="F393" t="s">
        <v>4220</v>
      </c>
      <c r="G393" t="s">
        <v>3641</v>
      </c>
      <c r="I393" s="116"/>
    </row>
    <row r="394" spans="1:9" ht="15" customHeight="1">
      <c r="A394">
        <v>32432</v>
      </c>
      <c r="B394" t="s">
        <v>4245</v>
      </c>
      <c r="C394" t="s">
        <v>4168</v>
      </c>
      <c r="D394" t="str">
        <f t="shared" si="6"/>
        <v>32432 ŽUPANIJSKA BOLNICA ČAKOVEC</v>
      </c>
      <c r="E394" t="s">
        <v>4246</v>
      </c>
      <c r="F394" t="s">
        <v>4247</v>
      </c>
      <c r="G394" t="s">
        <v>3641</v>
      </c>
      <c r="I394" s="116"/>
    </row>
    <row r="395" spans="1:9" ht="15" customHeight="1">
      <c r="A395">
        <v>32457</v>
      </c>
      <c r="B395" t="s">
        <v>4215</v>
      </c>
      <c r="C395" t="s">
        <v>4168</v>
      </c>
      <c r="D395" t="str">
        <f t="shared" si="6"/>
        <v>32457 OPĆA ŽUPANIJSKA BOLNICA POŽEGA</v>
      </c>
      <c r="E395" t="s">
        <v>4216</v>
      </c>
      <c r="F395" t="s">
        <v>4217</v>
      </c>
      <c r="G395" t="s">
        <v>3641</v>
      </c>
      <c r="I395" s="116"/>
    </row>
    <row r="396" spans="1:9" ht="15" customHeight="1">
      <c r="A396">
        <v>32481</v>
      </c>
      <c r="B396" t="s">
        <v>4212</v>
      </c>
      <c r="C396" t="s">
        <v>4168</v>
      </c>
      <c r="D396" t="str">
        <f t="shared" si="6"/>
        <v>32481 OPĆA ŽUPANIJSKA BOLNICA PAKRAC I BOLNICA HRVATSKIH VETERANA</v>
      </c>
      <c r="E396" t="s">
        <v>4213</v>
      </c>
      <c r="F396" t="s">
        <v>4214</v>
      </c>
      <c r="G396" t="s">
        <v>3641</v>
      </c>
      <c r="I396" s="116"/>
    </row>
    <row r="397" spans="1:9" ht="15" customHeight="1">
      <c r="A397">
        <v>33185</v>
      </c>
      <c r="B397" t="s">
        <v>4209</v>
      </c>
      <c r="C397" t="s">
        <v>4168</v>
      </c>
      <c r="D397" t="str">
        <f t="shared" si="6"/>
        <v>33185 OPĆA BOLNICA VIROVITICA</v>
      </c>
      <c r="E397" t="s">
        <v>4210</v>
      </c>
      <c r="F397" t="s">
        <v>4211</v>
      </c>
      <c r="G397" t="s">
        <v>3641</v>
      </c>
      <c r="I397" s="116"/>
    </row>
    <row r="398" spans="1:9" ht="15" customHeight="1">
      <c r="A398">
        <v>33634</v>
      </c>
      <c r="B398" t="s">
        <v>2406</v>
      </c>
      <c r="C398" t="s">
        <v>4045</v>
      </c>
      <c r="D398" t="str">
        <f t="shared" si="6"/>
        <v>33634 CENTAR ZA PROFESIONALNU REHABILITACIJU OSIJEK</v>
      </c>
      <c r="E398" t="s">
        <v>2407</v>
      </c>
      <c r="F398" t="s">
        <v>4049</v>
      </c>
      <c r="G398" t="s">
        <v>3641</v>
      </c>
      <c r="I398" s="116"/>
    </row>
    <row r="399" spans="1:9" ht="15" customHeight="1">
      <c r="A399">
        <v>33739</v>
      </c>
      <c r="B399" t="s">
        <v>4227</v>
      </c>
      <c r="C399" t="s">
        <v>4168</v>
      </c>
      <c r="D399" t="str">
        <f t="shared" si="6"/>
        <v>33739 OPĆA ŽUPANIJSKA BOLNICA NAŠICE</v>
      </c>
      <c r="E399" t="s">
        <v>4228</v>
      </c>
      <c r="F399" t="s">
        <v>4229</v>
      </c>
      <c r="G399" t="s">
        <v>3641</v>
      </c>
      <c r="I399" s="116"/>
    </row>
    <row r="400" spans="1:9" ht="15" customHeight="1">
      <c r="A400">
        <v>33933</v>
      </c>
      <c r="B400" t="s">
        <v>4203</v>
      </c>
      <c r="C400" t="s">
        <v>4168</v>
      </c>
      <c r="D400" t="str">
        <f t="shared" si="6"/>
        <v>33933 Opća bolnica "Dr Anđelko Višić" Bjelovar</v>
      </c>
      <c r="E400" t="s">
        <v>4204</v>
      </c>
      <c r="F400" t="s">
        <v>4205</v>
      </c>
      <c r="G400" t="s">
        <v>3641</v>
      </c>
      <c r="I400" s="116"/>
    </row>
    <row r="401" spans="1:9" ht="15" customHeight="1">
      <c r="A401">
        <v>34024</v>
      </c>
      <c r="B401" t="s">
        <v>4224</v>
      </c>
      <c r="C401" t="s">
        <v>4168</v>
      </c>
      <c r="D401" t="str">
        <f t="shared" si="6"/>
        <v>34024 OPĆA BOLNICA ZADAR</v>
      </c>
      <c r="E401" t="s">
        <v>4225</v>
      </c>
      <c r="F401" t="s">
        <v>4226</v>
      </c>
      <c r="G401" t="s">
        <v>3641</v>
      </c>
      <c r="I401" s="116"/>
    </row>
    <row r="402" spans="1:9" ht="15" customHeight="1">
      <c r="A402">
        <v>34717</v>
      </c>
      <c r="B402" t="s">
        <v>4236</v>
      </c>
      <c r="C402" t="s">
        <v>4168</v>
      </c>
      <c r="D402" t="str">
        <f t="shared" si="6"/>
        <v>34717 OPĆA ŽUPANIJSKA BOLNICA VINKOVCI</v>
      </c>
      <c r="E402" t="s">
        <v>4237</v>
      </c>
      <c r="F402" t="s">
        <v>4238</v>
      </c>
      <c r="G402" t="s">
        <v>3641</v>
      </c>
      <c r="I402" s="116"/>
    </row>
    <row r="403" spans="1:9" ht="15" customHeight="1">
      <c r="A403">
        <v>37068</v>
      </c>
      <c r="B403" t="s">
        <v>4239</v>
      </c>
      <c r="C403" t="s">
        <v>4168</v>
      </c>
      <c r="D403" t="str">
        <f t="shared" si="6"/>
        <v xml:space="preserve">37068 Opća bolnica Pula - Ospedale Generale di Pola </v>
      </c>
      <c r="E403" t="s">
        <v>4240</v>
      </c>
      <c r="F403" t="s">
        <v>4241</v>
      </c>
      <c r="G403" t="s">
        <v>3641</v>
      </c>
      <c r="I403" s="116"/>
    </row>
    <row r="404" spans="1:9" ht="15" customHeight="1">
      <c r="A404">
        <v>37839</v>
      </c>
      <c r="B404" t="s">
        <v>4185</v>
      </c>
      <c r="C404" t="s">
        <v>4168</v>
      </c>
      <c r="D404" t="str">
        <f t="shared" si="6"/>
        <v>37839 OPĆA BOLNICA ZABOK I BOLNICA HRVATSKIH VETERANA</v>
      </c>
      <c r="E404" t="s">
        <v>4186</v>
      </c>
      <c r="F404" t="s">
        <v>4187</v>
      </c>
      <c r="G404" t="s">
        <v>3641</v>
      </c>
      <c r="I404" s="116"/>
    </row>
    <row r="405" spans="1:9" ht="15" customHeight="1">
      <c r="A405">
        <v>37847</v>
      </c>
      <c r="B405" t="s">
        <v>4233</v>
      </c>
      <c r="C405" t="s">
        <v>4168</v>
      </c>
      <c r="D405" t="str">
        <f t="shared" si="6"/>
        <v>37847 OPĆA BOLNICA ŠIBENSKO-KNINSKE ŽUPANIJE</v>
      </c>
      <c r="E405" t="s">
        <v>4234</v>
      </c>
      <c r="F405" t="s">
        <v>4235</v>
      </c>
      <c r="G405" t="s">
        <v>3641</v>
      </c>
      <c r="I405" s="116"/>
    </row>
    <row r="406" spans="1:9" ht="15" customHeight="1">
      <c r="A406">
        <v>38028</v>
      </c>
      <c r="B406" t="s">
        <v>4171</v>
      </c>
      <c r="C406" t="s">
        <v>4168</v>
      </c>
      <c r="D406" t="str">
        <f t="shared" si="6"/>
        <v>38028 Nacionalna memorijalna bolnica "Dr. Juraj Njavro" Vukovar</v>
      </c>
      <c r="E406" t="s">
        <v>2548</v>
      </c>
      <c r="F406" t="s">
        <v>4172</v>
      </c>
      <c r="G406" t="s">
        <v>3641</v>
      </c>
      <c r="I406" s="116"/>
    </row>
    <row r="407" spans="1:9" ht="15" customHeight="1">
      <c r="A407">
        <v>38069</v>
      </c>
      <c r="B407" t="s">
        <v>2540</v>
      </c>
      <c r="C407" t="s">
        <v>4168</v>
      </c>
      <c r="D407" t="str">
        <f t="shared" si="6"/>
        <v>38069 KLINIČKI BOLNIČKI CENTAR ZAGREB</v>
      </c>
      <c r="E407" t="s">
        <v>4170</v>
      </c>
      <c r="F407" t="s">
        <v>2541</v>
      </c>
      <c r="G407" t="s">
        <v>3641</v>
      </c>
      <c r="I407" s="116"/>
    </row>
    <row r="408" spans="1:9" ht="15" customHeight="1">
      <c r="A408">
        <v>38438</v>
      </c>
      <c r="B408" t="s">
        <v>493</v>
      </c>
      <c r="C408" t="s">
        <v>3862</v>
      </c>
      <c r="D408" t="str">
        <f t="shared" si="6"/>
        <v>38438 VELEUČILIŠTE MARKO MARULIĆ U KNINU</v>
      </c>
      <c r="E408" t="s">
        <v>3982</v>
      </c>
      <c r="F408" t="s">
        <v>496</v>
      </c>
      <c r="G408" t="s">
        <v>3641</v>
      </c>
      <c r="I408" s="116"/>
    </row>
    <row r="409" spans="1:9" ht="15" customHeight="1">
      <c r="A409">
        <v>38446</v>
      </c>
      <c r="B409" t="s">
        <v>489</v>
      </c>
      <c r="C409" t="s">
        <v>3862</v>
      </c>
      <c r="D409" t="str">
        <f t="shared" si="6"/>
        <v>38446 VELEUČILIŠTE LAVOSLAV RUŽIČKA U VUKOVARU</v>
      </c>
      <c r="E409" t="s">
        <v>3928</v>
      </c>
      <c r="F409" t="s">
        <v>492</v>
      </c>
      <c r="G409" t="s">
        <v>3641</v>
      </c>
      <c r="I409" s="116"/>
    </row>
    <row r="410" spans="1:9" ht="15" customHeight="1">
      <c r="A410">
        <v>38454</v>
      </c>
      <c r="B410" t="s">
        <v>3966</v>
      </c>
      <c r="C410" t="s">
        <v>3862</v>
      </c>
      <c r="D410" t="str">
        <f t="shared" si="6"/>
        <v>38454 SVEUČILIŠTE U RIJECI, AKADEMIJA PRIMIJENJENIH UMJETNOSTI</v>
      </c>
      <c r="E410" t="s">
        <v>3967</v>
      </c>
      <c r="F410" t="s">
        <v>314</v>
      </c>
      <c r="G410" t="s">
        <v>3641</v>
      </c>
      <c r="I410" s="116"/>
    </row>
    <row r="411" spans="1:9" ht="15" customHeight="1">
      <c r="A411">
        <v>38479</v>
      </c>
      <c r="B411" t="s">
        <v>2395</v>
      </c>
      <c r="C411" t="s">
        <v>3862</v>
      </c>
      <c r="D411" t="str">
        <f t="shared" si="6"/>
        <v>38479 KATOLIČKI BOGOSLOVNI FAKULTET U ĐAKOVU</v>
      </c>
      <c r="E411" t="s">
        <v>3924</v>
      </c>
      <c r="F411" t="s">
        <v>290</v>
      </c>
      <c r="G411" t="s">
        <v>3641</v>
      </c>
      <c r="I411" s="116"/>
    </row>
    <row r="412" spans="1:9" ht="15" customHeight="1">
      <c r="A412">
        <v>38487</v>
      </c>
      <c r="B412" t="s">
        <v>609</v>
      </c>
      <c r="C412" t="s">
        <v>3862</v>
      </c>
      <c r="D412" t="str">
        <f t="shared" si="6"/>
        <v>38487 AGENCIJA ZA ZNANOST I VISOKO OBRAZOVANJE</v>
      </c>
      <c r="E412" t="s">
        <v>4028</v>
      </c>
      <c r="F412" t="s">
        <v>611</v>
      </c>
      <c r="G412" t="s">
        <v>3641</v>
      </c>
      <c r="I412" s="116"/>
    </row>
    <row r="413" spans="1:9" ht="15" customHeight="1">
      <c r="A413">
        <v>38495</v>
      </c>
      <c r="B413" t="s">
        <v>2389</v>
      </c>
      <c r="C413" t="s">
        <v>3815</v>
      </c>
      <c r="D413" t="str">
        <f t="shared" si="6"/>
        <v>38495 HRVATSKI ZAVOD ZA NORME</v>
      </c>
      <c r="E413" t="s">
        <v>3818</v>
      </c>
      <c r="F413" t="s">
        <v>2390</v>
      </c>
      <c r="G413" t="s">
        <v>3641</v>
      </c>
      <c r="I413" s="116"/>
    </row>
    <row r="414" spans="1:9" ht="15" customHeight="1">
      <c r="A414">
        <v>38500</v>
      </c>
      <c r="B414" t="s">
        <v>2391</v>
      </c>
      <c r="C414" t="s">
        <v>3815</v>
      </c>
      <c r="D414" t="str">
        <f t="shared" si="6"/>
        <v>38500 HRVATSKA AKREDITACIJSKA AGENCIJA</v>
      </c>
      <c r="E414" t="s">
        <v>3819</v>
      </c>
      <c r="F414" t="s">
        <v>2392</v>
      </c>
      <c r="G414" t="s">
        <v>3641</v>
      </c>
      <c r="I414" s="116"/>
    </row>
    <row r="415" spans="1:9" ht="15" customHeight="1">
      <c r="A415">
        <v>38655</v>
      </c>
      <c r="B415" t="s">
        <v>2549</v>
      </c>
      <c r="C415" t="s">
        <v>4168</v>
      </c>
      <c r="D415" t="str">
        <f t="shared" si="6"/>
        <v>38655 DOM ZDRAVLJA MINISTARSTVA UNUTARNJIH POSLOVA REPUBLIKE HRVATSKE</v>
      </c>
      <c r="E415" t="s">
        <v>4183</v>
      </c>
      <c r="F415" t="s">
        <v>2550</v>
      </c>
      <c r="G415" t="s">
        <v>3641</v>
      </c>
      <c r="I415" s="116"/>
    </row>
    <row r="416" spans="1:9" ht="15" customHeight="1">
      <c r="A416">
        <v>40623</v>
      </c>
      <c r="B416" t="s">
        <v>2246</v>
      </c>
      <c r="C416" t="s">
        <v>3736</v>
      </c>
      <c r="D416" t="str">
        <f t="shared" si="6"/>
        <v>40623 HRVATSKI MEMORIJALNO-DOKUMENTACIJSKI CENTAR DOMOVINSKOGA RATA</v>
      </c>
      <c r="E416" t="s">
        <v>3755</v>
      </c>
      <c r="F416" t="s">
        <v>2247</v>
      </c>
      <c r="G416" t="s">
        <v>3641</v>
      </c>
      <c r="I416" s="116"/>
    </row>
    <row r="417" spans="1:9" ht="15" customHeight="1">
      <c r="A417">
        <v>40631</v>
      </c>
      <c r="B417" t="s">
        <v>2250</v>
      </c>
      <c r="C417" t="s">
        <v>3736</v>
      </c>
      <c r="D417" t="str">
        <f t="shared" si="6"/>
        <v>40631 ARHEOLOŠKI MUZEJ NARONA</v>
      </c>
      <c r="E417" t="s">
        <v>3773</v>
      </c>
      <c r="F417" t="s">
        <v>2251</v>
      </c>
      <c r="G417" t="s">
        <v>3641</v>
      </c>
      <c r="I417" s="116"/>
    </row>
    <row r="418" spans="1:9" ht="15" customHeight="1">
      <c r="A418">
        <v>40682</v>
      </c>
      <c r="B418" t="s">
        <v>2266</v>
      </c>
      <c r="C418" t="s">
        <v>3736</v>
      </c>
      <c r="D418" t="str">
        <f t="shared" si="6"/>
        <v>40682 HRVATSKI ŠPORTSKI MUZEJ</v>
      </c>
      <c r="E418" t="s">
        <v>3777</v>
      </c>
      <c r="F418" t="s">
        <v>2267</v>
      </c>
      <c r="G418" t="s">
        <v>3641</v>
      </c>
      <c r="I418" s="116"/>
    </row>
    <row r="419" spans="1:9" ht="15" customHeight="1">
      <c r="A419">
        <v>40883</v>
      </c>
      <c r="B419" t="s">
        <v>612</v>
      </c>
      <c r="C419" t="s">
        <v>3862</v>
      </c>
      <c r="D419" t="str">
        <f t="shared" si="6"/>
        <v>40883 NACIONALNI CENTAR ZA VANJSKO VREDNOVANJE OBRAZOVANJA</v>
      </c>
      <c r="E419" t="s">
        <v>4029</v>
      </c>
      <c r="F419" t="s">
        <v>613</v>
      </c>
      <c r="G419" t="s">
        <v>3641</v>
      </c>
      <c r="I419" s="116"/>
    </row>
    <row r="420" spans="1:9" ht="15" customHeight="1">
      <c r="A420">
        <v>40947</v>
      </c>
      <c r="B420" t="s">
        <v>3990</v>
      </c>
      <c r="C420" t="s">
        <v>3862</v>
      </c>
      <c r="D420" t="str">
        <f t="shared" si="6"/>
        <v>40947 SVEUČILIŠTE U RIJECI, UČITELJSKI FAKULTET</v>
      </c>
      <c r="E420" t="s">
        <v>3991</v>
      </c>
      <c r="F420" t="s">
        <v>344</v>
      </c>
      <c r="G420" t="s">
        <v>3641</v>
      </c>
      <c r="I420" s="116"/>
    </row>
    <row r="421" spans="1:9" ht="15" customHeight="1">
      <c r="A421">
        <v>41185</v>
      </c>
      <c r="B421" t="s">
        <v>497</v>
      </c>
      <c r="C421" t="s">
        <v>3862</v>
      </c>
      <c r="D421" t="str">
        <f t="shared" si="6"/>
        <v>41185 VELEUČILIŠTE NIKOLA TESLA U GOSPIĆU</v>
      </c>
      <c r="E421" t="s">
        <v>3951</v>
      </c>
      <c r="F421" t="s">
        <v>500</v>
      </c>
      <c r="G421" t="s">
        <v>3641</v>
      </c>
      <c r="I421" s="116"/>
    </row>
    <row r="422" spans="1:9" ht="15" customHeight="1">
      <c r="A422">
        <v>41546</v>
      </c>
      <c r="B422" t="s">
        <v>2310</v>
      </c>
      <c r="C422" t="s">
        <v>3805</v>
      </c>
      <c r="D422" t="str">
        <f t="shared" si="6"/>
        <v>41546 AGENCIJA ZA OBALNI LINIJSKI POMORSKI PROMET</v>
      </c>
      <c r="E422" t="s">
        <v>3806</v>
      </c>
      <c r="F422" t="s">
        <v>2311</v>
      </c>
      <c r="G422" t="s">
        <v>3641</v>
      </c>
      <c r="I422" s="116"/>
    </row>
    <row r="423" spans="1:9" ht="15" customHeight="1">
      <c r="A423">
        <v>42024</v>
      </c>
      <c r="B423" t="s">
        <v>294</v>
      </c>
      <c r="C423" t="s">
        <v>3862</v>
      </c>
      <c r="D423" t="str">
        <f t="shared" si="6"/>
        <v>42024 SVEUČILIŠTE JURJA DOBRILE U PULI</v>
      </c>
      <c r="E423" t="s">
        <v>3886</v>
      </c>
      <c r="F423" t="s">
        <v>297</v>
      </c>
      <c r="G423" t="s">
        <v>3641</v>
      </c>
      <c r="I423" s="116"/>
    </row>
    <row r="424" spans="1:9" ht="15" customHeight="1">
      <c r="A424">
        <v>42112</v>
      </c>
      <c r="B424" t="s">
        <v>3769</v>
      </c>
      <c r="C424" t="s">
        <v>3736</v>
      </c>
      <c r="D424" t="str">
        <f t="shared" si="6"/>
        <v>42112 MUZEJ ANTIČKOG STAKLA U ZADRU</v>
      </c>
      <c r="E424" t="s">
        <v>3770</v>
      </c>
      <c r="F424" t="s">
        <v>2272</v>
      </c>
      <c r="G424" t="s">
        <v>3641</v>
      </c>
      <c r="I424" s="116"/>
    </row>
    <row r="425" spans="1:9" ht="15" customHeight="1">
      <c r="A425">
        <v>42434</v>
      </c>
      <c r="B425" t="s">
        <v>2144</v>
      </c>
      <c r="C425" t="s">
        <v>3639</v>
      </c>
      <c r="D425" t="str">
        <f t="shared" si="6"/>
        <v>42434 DRŽAVNO IZBORNO POVJERENSTVO REPUBLIKE HRVATSKE</v>
      </c>
      <c r="E425" t="s">
        <v>3642</v>
      </c>
      <c r="F425" t="s">
        <v>2145</v>
      </c>
      <c r="G425" t="s">
        <v>3641</v>
      </c>
      <c r="I425" s="116"/>
    </row>
    <row r="426" spans="1:9" ht="15" customHeight="1">
      <c r="A426">
        <v>42598</v>
      </c>
      <c r="B426" t="s">
        <v>3851</v>
      </c>
      <c r="C426" t="s">
        <v>3815</v>
      </c>
      <c r="D426" t="str">
        <f t="shared" si="6"/>
        <v>42598 Javna ustanova  "Park prirode Lastovsko otočje"</v>
      </c>
      <c r="E426" t="s">
        <v>3852</v>
      </c>
      <c r="F426" t="s">
        <v>2371</v>
      </c>
      <c r="G426" t="s">
        <v>3641</v>
      </c>
      <c r="I426" s="116"/>
    </row>
    <row r="427" spans="1:9" ht="15" customHeight="1">
      <c r="A427">
        <v>42910</v>
      </c>
      <c r="B427" t="s">
        <v>2711</v>
      </c>
      <c r="C427" t="s">
        <v>4251</v>
      </c>
      <c r="D427" t="str">
        <f t="shared" si="6"/>
        <v>42910 OPĆINSKI GRAĐANSKI SUD U ZAGREBU</v>
      </c>
      <c r="E427" t="s">
        <v>4340</v>
      </c>
      <c r="F427" t="s">
        <v>2712</v>
      </c>
      <c r="G427" t="s">
        <v>3641</v>
      </c>
      <c r="I427" s="116"/>
    </row>
    <row r="428" spans="1:9" ht="15" customHeight="1">
      <c r="A428">
        <v>42928</v>
      </c>
      <c r="B428" t="s">
        <v>2713</v>
      </c>
      <c r="C428" t="s">
        <v>4251</v>
      </c>
      <c r="D428" t="str">
        <f t="shared" si="6"/>
        <v>42928 OPĆINSKI KAZNENI SUD U ZAGREBU</v>
      </c>
      <c r="E428" t="s">
        <v>4339</v>
      </c>
      <c r="F428" t="s">
        <v>2714</v>
      </c>
      <c r="G428" t="s">
        <v>3641</v>
      </c>
      <c r="I428" s="116"/>
    </row>
    <row r="429" spans="1:9" ht="15" customHeight="1">
      <c r="A429">
        <v>42993</v>
      </c>
      <c r="B429" t="s">
        <v>1240</v>
      </c>
      <c r="C429" t="s">
        <v>3862</v>
      </c>
      <c r="D429" t="str">
        <f t="shared" si="6"/>
        <v>42993 VELEUČILIŠTE U VIROVITICI</v>
      </c>
      <c r="E429" t="s">
        <v>3992</v>
      </c>
      <c r="F429" t="s">
        <v>515</v>
      </c>
      <c r="G429" t="s">
        <v>3641</v>
      </c>
      <c r="I429" s="116"/>
    </row>
    <row r="430" spans="1:9" ht="15" customHeight="1">
      <c r="A430">
        <v>43214</v>
      </c>
      <c r="B430" t="s">
        <v>2524</v>
      </c>
      <c r="C430" t="s">
        <v>3639</v>
      </c>
      <c r="D430" t="str">
        <f t="shared" si="6"/>
        <v>43214 MINISTARSTVO TURIZMA I SPORTA</v>
      </c>
      <c r="E430" t="s">
        <v>3671</v>
      </c>
      <c r="F430" t="s">
        <v>2525</v>
      </c>
      <c r="G430" t="s">
        <v>3641</v>
      </c>
      <c r="I430" s="116"/>
    </row>
    <row r="431" spans="1:9" ht="15" customHeight="1">
      <c r="A431">
        <v>43255</v>
      </c>
      <c r="B431" t="s">
        <v>3803</v>
      </c>
      <c r="C431" t="s">
        <v>3801</v>
      </c>
      <c r="D431" t="str">
        <f t="shared" si="6"/>
        <v>43255 SREDIŠNJA AGENCIJA ZA FINANCIRANJE I UGOVARANJE PROGRAMA I PROJEKATA EUROPSKE UNIJE</v>
      </c>
      <c r="E431" t="s">
        <v>3804</v>
      </c>
      <c r="F431" t="s">
        <v>2307</v>
      </c>
      <c r="G431" t="s">
        <v>3641</v>
      </c>
      <c r="I431" s="116"/>
    </row>
    <row r="432" spans="1:9" ht="15" customHeight="1">
      <c r="A432">
        <v>43327</v>
      </c>
      <c r="B432" t="s">
        <v>4138</v>
      </c>
      <c r="C432" t="s">
        <v>4045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3641</v>
      </c>
      <c r="I432" s="116"/>
    </row>
    <row r="433" spans="1:9" ht="15" customHeight="1">
      <c r="A433">
        <v>43335</v>
      </c>
      <c r="B433" t="s">
        <v>614</v>
      </c>
      <c r="C433" t="s">
        <v>3862</v>
      </c>
      <c r="D433" t="str">
        <f t="shared" si="6"/>
        <v>43335 AGENCIJA ZA MOBILNOST I PROGRAME EUROPSKE UNIJE</v>
      </c>
      <c r="E433" t="s">
        <v>4030</v>
      </c>
      <c r="F433" t="s">
        <v>615</v>
      </c>
      <c r="G433" t="s">
        <v>3641</v>
      </c>
      <c r="I433" s="116"/>
    </row>
    <row r="434" spans="1:9" ht="15" customHeight="1">
      <c r="A434">
        <v>43564</v>
      </c>
      <c r="B434" t="s">
        <v>3678</v>
      </c>
      <c r="C434" t="s">
        <v>3639</v>
      </c>
      <c r="D434" t="str">
        <f t="shared" si="6"/>
        <v>43564 PRAVOBRANITELJ ZA OSOBE S INVALIDITETOM</v>
      </c>
      <c r="E434" t="s">
        <v>3679</v>
      </c>
      <c r="F434" t="s">
        <v>2849</v>
      </c>
      <c r="G434" t="s">
        <v>3641</v>
      </c>
      <c r="I434" s="116"/>
    </row>
    <row r="435" spans="1:9" ht="15" customHeight="1">
      <c r="A435">
        <v>43636</v>
      </c>
      <c r="B435" t="s">
        <v>3735</v>
      </c>
      <c r="C435" t="s">
        <v>3736</v>
      </c>
      <c r="D435" t="str">
        <f t="shared" si="6"/>
        <v>43636 DRžAVNI ARHIV U VUKOVARU</v>
      </c>
      <c r="E435" t="s">
        <v>3737</v>
      </c>
      <c r="F435" t="s">
        <v>2238</v>
      </c>
      <c r="G435" t="s">
        <v>3641</v>
      </c>
      <c r="I435" s="116"/>
    </row>
    <row r="436" spans="1:9" ht="15" customHeight="1">
      <c r="A436">
        <v>43644</v>
      </c>
      <c r="B436" t="s">
        <v>3743</v>
      </c>
      <c r="C436" t="s">
        <v>3736</v>
      </c>
      <c r="D436" t="str">
        <f t="shared" si="6"/>
        <v>43644 DRŽAVNI ARHIV ZA MEĐIMURJE</v>
      </c>
      <c r="E436" t="s">
        <v>3744</v>
      </c>
      <c r="F436" t="s">
        <v>2243</v>
      </c>
      <c r="G436" t="s">
        <v>3641</v>
      </c>
      <c r="I436" s="116"/>
    </row>
    <row r="437" spans="1:9" ht="15" customHeight="1">
      <c r="A437">
        <v>43732</v>
      </c>
      <c r="B437" t="s">
        <v>2178</v>
      </c>
      <c r="C437" t="s">
        <v>3718</v>
      </c>
      <c r="D437" t="str">
        <f t="shared" si="6"/>
        <v>43732 AGENCIJA ZA REVIZIJU SUSTAVA PROVEDBE PROGRAMA EUROPSKE UNIJE</v>
      </c>
      <c r="E437" t="s">
        <v>3720</v>
      </c>
      <c r="F437" t="s">
        <v>2179</v>
      </c>
      <c r="G437" t="s">
        <v>3641</v>
      </c>
      <c r="I437" s="116"/>
    </row>
    <row r="438" spans="1:9" ht="15" customHeight="1">
      <c r="A438">
        <v>43749</v>
      </c>
      <c r="B438" t="s">
        <v>481</v>
      </c>
      <c r="C438" t="s">
        <v>3862</v>
      </c>
      <c r="D438" t="str">
        <f t="shared" si="6"/>
        <v>43749 MEĐIMURSKO VELEUČILIŠTE U ČAKOVCU</v>
      </c>
      <c r="E438" t="s">
        <v>3999</v>
      </c>
      <c r="F438" t="s">
        <v>485</v>
      </c>
      <c r="G438" t="s">
        <v>3641</v>
      </c>
      <c r="I438" s="116"/>
    </row>
    <row r="439" spans="1:9" ht="15" customHeight="1">
      <c r="A439">
        <v>43773</v>
      </c>
      <c r="B439" t="s">
        <v>3993</v>
      </c>
      <c r="C439" t="s">
        <v>3862</v>
      </c>
      <c r="D439" t="str">
        <f t="shared" si="6"/>
        <v>43773 SVEUČILIŠTE U SPLITU, KINEZIOLOŠKI FAKULTET</v>
      </c>
      <c r="E439" t="s">
        <v>3994</v>
      </c>
      <c r="F439" t="s">
        <v>368</v>
      </c>
      <c r="G439" t="s">
        <v>3641</v>
      </c>
      <c r="I439" s="116"/>
    </row>
    <row r="440" spans="1:9" ht="15" customHeight="1">
      <c r="A440">
        <v>43804</v>
      </c>
      <c r="B440" t="s">
        <v>4230</v>
      </c>
      <c r="C440" t="s">
        <v>4168</v>
      </c>
      <c r="D440" t="str">
        <f t="shared" si="6"/>
        <v>43804 OPĆA I VETERANSKA BOLNICA HRVATSKI PONOS KNIN</v>
      </c>
      <c r="E440" t="s">
        <v>4231</v>
      </c>
      <c r="F440" t="s">
        <v>4232</v>
      </c>
      <c r="G440" t="s">
        <v>3641</v>
      </c>
      <c r="I440" s="116"/>
    </row>
    <row r="441" spans="1:9" ht="15" customHeight="1">
      <c r="A441">
        <v>43907</v>
      </c>
      <c r="B441" t="s">
        <v>2262</v>
      </c>
      <c r="C441" t="s">
        <v>3736</v>
      </c>
      <c r="D441" t="str">
        <f t="shared" si="6"/>
        <v>43907 HRVATSKI MUZEJ TURIZMA</v>
      </c>
      <c r="E441" t="s">
        <v>3760</v>
      </c>
      <c r="F441" t="s">
        <v>2263</v>
      </c>
      <c r="G441" t="s">
        <v>3641</v>
      </c>
      <c r="I441" s="116"/>
    </row>
    <row r="442" spans="1:9" ht="15" customHeight="1">
      <c r="A442">
        <v>43915</v>
      </c>
      <c r="B442" t="s">
        <v>2233</v>
      </c>
      <c r="C442" t="s">
        <v>3736</v>
      </c>
      <c r="D442" t="str">
        <f t="shared" si="6"/>
        <v>43915 DRŽAVNI ARHIV U ŠIBENIKU</v>
      </c>
      <c r="E442" t="s">
        <v>3757</v>
      </c>
      <c r="F442" t="s">
        <v>2234</v>
      </c>
      <c r="G442" t="s">
        <v>3641</v>
      </c>
      <c r="I442" s="116"/>
    </row>
    <row r="443" spans="1:9" ht="15" customHeight="1">
      <c r="A443">
        <v>44493</v>
      </c>
      <c r="B443" t="s">
        <v>3738</v>
      </c>
      <c r="C443" t="s">
        <v>3736</v>
      </c>
      <c r="D443" t="str">
        <f t="shared" si="6"/>
        <v>44493 DRŽAVNI ARHIV U VIROVITICI</v>
      </c>
      <c r="E443" t="s">
        <v>3739</v>
      </c>
      <c r="F443" t="s">
        <v>2237</v>
      </c>
      <c r="G443" t="s">
        <v>3641</v>
      </c>
      <c r="I443" s="116"/>
    </row>
    <row r="444" spans="1:9" s="116" customFormat="1" ht="15" customHeight="1">
      <c r="A444">
        <v>44508</v>
      </c>
      <c r="B444" t="s">
        <v>2404</v>
      </c>
      <c r="C444" t="s">
        <v>4045</v>
      </c>
      <c r="D444" t="str">
        <f t="shared" si="6"/>
        <v>44508 AGENCIJA ZA OSIGURANJE RADNIČKIH TRAŽBINA</v>
      </c>
      <c r="E444" t="s">
        <v>4048</v>
      </c>
      <c r="F444" t="s">
        <v>2405</v>
      </c>
      <c r="G444" t="s">
        <v>3641</v>
      </c>
    </row>
    <row r="445" spans="1:9" ht="15" customHeight="1">
      <c r="A445">
        <v>44565</v>
      </c>
      <c r="B445" t="s">
        <v>2300</v>
      </c>
      <c r="C445" t="s">
        <v>3796</v>
      </c>
      <c r="D445" t="str">
        <f t="shared" si="6"/>
        <v>44565 HRVATSKA AGENCIJA ZA POLJOPRIVREDU I HRANU</v>
      </c>
      <c r="E445" t="s">
        <v>3798</v>
      </c>
      <c r="F445" t="s">
        <v>2301</v>
      </c>
      <c r="G445" t="s">
        <v>3641</v>
      </c>
      <c r="I445" s="116"/>
    </row>
    <row r="446" spans="1:9" ht="15" customHeight="1">
      <c r="A446">
        <v>44573</v>
      </c>
      <c r="B446" t="s">
        <v>2551</v>
      </c>
      <c r="C446" t="s">
        <v>4168</v>
      </c>
      <c r="D446" t="str">
        <f t="shared" si="6"/>
        <v>44573 HRVATSKI ZAVOD ZA HITNU MEDICINU</v>
      </c>
      <c r="E446" t="s">
        <v>4181</v>
      </c>
      <c r="F446" t="s">
        <v>2552</v>
      </c>
      <c r="G446" t="s">
        <v>3641</v>
      </c>
      <c r="I446" s="116"/>
    </row>
    <row r="447" spans="1:9" ht="15" customHeight="1">
      <c r="A447">
        <v>44926</v>
      </c>
      <c r="B447" t="s">
        <v>2290</v>
      </c>
      <c r="C447" t="s">
        <v>3736</v>
      </c>
      <c r="D447" t="str">
        <f t="shared" si="6"/>
        <v>44926 HRVATSKI AUDIOVIZUALNI CENTAR</v>
      </c>
      <c r="E447" t="s">
        <v>3795</v>
      </c>
      <c r="F447" t="s">
        <v>2291</v>
      </c>
      <c r="G447" t="s">
        <v>3641</v>
      </c>
      <c r="I447" s="116"/>
    </row>
    <row r="448" spans="1:9" ht="15" customHeight="1">
      <c r="A448">
        <v>45189</v>
      </c>
      <c r="B448" t="s">
        <v>2295</v>
      </c>
      <c r="C448" t="s">
        <v>3736</v>
      </c>
      <c r="D448" t="str">
        <f t="shared" si="6"/>
        <v>45189 MEĐUNARODNI CENTAR ZA PODVODNU ARHEOLOGIJU</v>
      </c>
      <c r="E448" t="s">
        <v>3791</v>
      </c>
      <c r="F448" t="s">
        <v>2296</v>
      </c>
      <c r="G448" t="s">
        <v>3641</v>
      </c>
      <c r="I448" s="116"/>
    </row>
    <row r="449" spans="1:9" ht="15" customHeight="1">
      <c r="A449">
        <v>45228</v>
      </c>
      <c r="B449" t="s">
        <v>2315</v>
      </c>
      <c r="C449" t="s">
        <v>3805</v>
      </c>
      <c r="D449" t="str">
        <f t="shared" si="6"/>
        <v>45228 AGENCIJA ZA SIGURNOST ŽELJEZNIČKOG PROMETA</v>
      </c>
      <c r="E449" t="s">
        <v>3807</v>
      </c>
      <c r="F449" t="s">
        <v>2316</v>
      </c>
      <c r="G449" t="s">
        <v>3641</v>
      </c>
      <c r="I449" s="116"/>
    </row>
    <row r="450" spans="1:9" ht="15" customHeight="1">
      <c r="A450">
        <v>45902</v>
      </c>
      <c r="B450" t="s">
        <v>2322</v>
      </c>
      <c r="C450" t="s">
        <v>3805</v>
      </c>
      <c r="D450" t="str">
        <f t="shared" ref="D450:D513" si="7">A450&amp;" "&amp;B450</f>
        <v>45902 HRVATSKA REGULATORNA AGENCIJA ZA MREŽNE DJELATNOSTI</v>
      </c>
      <c r="E450" t="s">
        <v>3809</v>
      </c>
      <c r="F450" t="s">
        <v>2323</v>
      </c>
      <c r="G450" t="s">
        <v>3641</v>
      </c>
      <c r="I450" s="116"/>
    </row>
    <row r="451" spans="1:9" ht="15" customHeight="1">
      <c r="A451">
        <v>45927</v>
      </c>
      <c r="B451" t="s">
        <v>2298</v>
      </c>
      <c r="C451" t="s">
        <v>3796</v>
      </c>
      <c r="D451" t="str">
        <f t="shared" si="7"/>
        <v>45927 AGENCIJA ZA PLAĆANJA U POLJOPRIVREDI, RIBARSTVU I RURALNOM RAZVOJU</v>
      </c>
      <c r="E451" t="s">
        <v>3797</v>
      </c>
      <c r="F451" t="s">
        <v>2299</v>
      </c>
      <c r="G451" t="s">
        <v>3641</v>
      </c>
      <c r="I451" s="116"/>
    </row>
    <row r="452" spans="1:9" ht="15" customHeight="1">
      <c r="A452">
        <v>45978</v>
      </c>
      <c r="B452" t="s">
        <v>2563</v>
      </c>
      <c r="C452" t="s">
        <v>4251</v>
      </c>
      <c r="D452" t="str">
        <f t="shared" si="7"/>
        <v>45978 PRAVOSUDNA AKADEMIJA</v>
      </c>
      <c r="E452" t="s">
        <v>2564</v>
      </c>
      <c r="F452" t="s">
        <v>2565</v>
      </c>
      <c r="G452" t="s">
        <v>3641</v>
      </c>
      <c r="I452" s="116"/>
    </row>
    <row r="453" spans="1:9" ht="15" customHeight="1">
      <c r="A453">
        <v>45986</v>
      </c>
      <c r="B453" t="s">
        <v>2457</v>
      </c>
      <c r="C453" t="s">
        <v>4045</v>
      </c>
      <c r="D453" t="str">
        <f t="shared" si="7"/>
        <v>45986 CENTAR ZA REHABILITACIJU KOMAREVO</v>
      </c>
      <c r="E453" t="s">
        <v>4111</v>
      </c>
      <c r="F453" t="s">
        <v>2458</v>
      </c>
      <c r="G453" t="s">
        <v>3641</v>
      </c>
      <c r="I453" s="116"/>
    </row>
    <row r="454" spans="1:9" ht="15" customHeight="1">
      <c r="A454">
        <v>46028</v>
      </c>
      <c r="B454" t="s">
        <v>2146</v>
      </c>
      <c r="C454" t="s">
        <v>3639</v>
      </c>
      <c r="D454" t="str">
        <f t="shared" si="7"/>
        <v>46028 URED PREDSJEDNICE REPUBLIKE HRVATSKE PO PRESTANKU OBNAŠANJA DUŽNOSTI</v>
      </c>
      <c r="E454" t="s">
        <v>3687</v>
      </c>
      <c r="F454" t="s">
        <v>2147</v>
      </c>
      <c r="G454" t="s">
        <v>3641</v>
      </c>
      <c r="I454" s="116"/>
    </row>
    <row r="455" spans="1:9" ht="15" customHeight="1">
      <c r="A455">
        <v>46052</v>
      </c>
      <c r="B455" t="s">
        <v>2519</v>
      </c>
      <c r="C455" t="s">
        <v>4045</v>
      </c>
      <c r="D455" t="str">
        <f t="shared" si="7"/>
        <v>46052 DOM ZA STARIJE OSOBE OKLAJ</v>
      </c>
      <c r="E455" t="s">
        <v>4128</v>
      </c>
      <c r="F455" t="s">
        <v>2520</v>
      </c>
      <c r="G455" t="s">
        <v>3641</v>
      </c>
      <c r="I455" s="116"/>
    </row>
    <row r="456" spans="1:9" ht="15" customHeight="1">
      <c r="A456">
        <v>46173</v>
      </c>
      <c r="B456" t="s">
        <v>616</v>
      </c>
      <c r="C456" t="s">
        <v>3862</v>
      </c>
      <c r="D456" t="str">
        <f t="shared" si="7"/>
        <v>46173 AGENCIJA ZA STRUKOVNO OBRAZOVANJE I OBRAZOVANJE ODRASLIH</v>
      </c>
      <c r="E456" t="s">
        <v>4034</v>
      </c>
      <c r="F456" t="s">
        <v>617</v>
      </c>
      <c r="G456" t="s">
        <v>3641</v>
      </c>
      <c r="I456" s="116"/>
    </row>
    <row r="457" spans="1:9" ht="15" customHeight="1">
      <c r="A457">
        <v>46237</v>
      </c>
      <c r="B457" t="s">
        <v>2393</v>
      </c>
      <c r="C457" t="s">
        <v>3815</v>
      </c>
      <c r="D457" t="str">
        <f t="shared" si="7"/>
        <v>46237 HRVATSKA AGENCIJA ZA MALO GOSPODARSTVO, INOVACIJE I INVESTICIJE</v>
      </c>
      <c r="E457" t="s">
        <v>3820</v>
      </c>
      <c r="F457" t="s">
        <v>2394</v>
      </c>
      <c r="G457" t="s">
        <v>3641</v>
      </c>
      <c r="I457" s="116"/>
    </row>
    <row r="458" spans="1:9" ht="15" customHeight="1">
      <c r="A458">
        <v>46366</v>
      </c>
      <c r="B458" t="s">
        <v>2305</v>
      </c>
      <c r="C458" t="s">
        <v>3801</v>
      </c>
      <c r="D458" t="str">
        <f t="shared" si="7"/>
        <v>46366 FOND ZA OBNOVU I RAZVOJ GRADA VUKOVARA</v>
      </c>
      <c r="E458" t="s">
        <v>3802</v>
      </c>
      <c r="F458" t="s">
        <v>2306</v>
      </c>
      <c r="G458" t="s">
        <v>3641</v>
      </c>
      <c r="I458" s="116"/>
    </row>
    <row r="459" spans="1:9" ht="15" customHeight="1">
      <c r="A459">
        <v>46420</v>
      </c>
      <c r="B459" t="s">
        <v>2842</v>
      </c>
      <c r="C459" t="s">
        <v>4251</v>
      </c>
      <c r="D459" t="str">
        <f t="shared" si="7"/>
        <v>46420 DRŽAVNA ŠKOLA ZA JAVNU UPRAVU</v>
      </c>
      <c r="E459" t="s">
        <v>4252</v>
      </c>
      <c r="F459" t="s">
        <v>2843</v>
      </c>
      <c r="G459" t="s">
        <v>3641</v>
      </c>
      <c r="I459" s="116"/>
    </row>
    <row r="460" spans="1:9" ht="15" customHeight="1">
      <c r="A460">
        <v>46614</v>
      </c>
      <c r="B460" t="s">
        <v>2582</v>
      </c>
      <c r="C460" t="s">
        <v>4251</v>
      </c>
      <c r="D460" t="str">
        <f t="shared" si="7"/>
        <v>46614 ODGOJNI ZAVOD U POŽEGI</v>
      </c>
      <c r="E460" t="s">
        <v>4275</v>
      </c>
      <c r="F460" t="s">
        <v>2583</v>
      </c>
      <c r="G460" t="s">
        <v>3641</v>
      </c>
      <c r="I460" s="116"/>
    </row>
    <row r="461" spans="1:9" ht="15" customHeight="1">
      <c r="A461">
        <v>46841</v>
      </c>
      <c r="B461" t="s">
        <v>2719</v>
      </c>
      <c r="C461" t="s">
        <v>4251</v>
      </c>
      <c r="D461" t="str">
        <f t="shared" si="7"/>
        <v>46841 OPĆINSKI RADNI SUD U ZAGREBU</v>
      </c>
      <c r="E461" t="s">
        <v>4341</v>
      </c>
      <c r="F461" t="s">
        <v>2720</v>
      </c>
      <c r="G461" t="s">
        <v>3641</v>
      </c>
      <c r="I461" s="116"/>
    </row>
    <row r="462" spans="1:9" ht="15" customHeight="1">
      <c r="A462">
        <v>47037</v>
      </c>
      <c r="B462" t="s">
        <v>2201</v>
      </c>
      <c r="C462" t="s">
        <v>3639</v>
      </c>
      <c r="D462" t="str">
        <f t="shared" si="7"/>
        <v>47037 MINISTARSTVO HRVATSKIH BRANITELJA</v>
      </c>
      <c r="E462" t="s">
        <v>3654</v>
      </c>
      <c r="F462" t="s">
        <v>2202</v>
      </c>
      <c r="G462" t="s">
        <v>3641</v>
      </c>
      <c r="I462" s="116"/>
    </row>
    <row r="463" spans="1:9" ht="15" customHeight="1">
      <c r="A463">
        <v>47053</v>
      </c>
      <c r="B463" t="s">
        <v>3665</v>
      </c>
      <c r="C463" t="s">
        <v>3639</v>
      </c>
      <c r="D463" t="str">
        <f t="shared" si="7"/>
        <v>47053 MINISTARSTVO GOSPODARSTVA</v>
      </c>
      <c r="E463" t="s">
        <v>3666</v>
      </c>
      <c r="F463" t="s">
        <v>2359</v>
      </c>
      <c r="G463" t="s">
        <v>3641</v>
      </c>
      <c r="H463" s="119"/>
      <c r="I463" s="116"/>
    </row>
    <row r="464" spans="1:9" ht="15" customHeight="1">
      <c r="A464">
        <v>47061</v>
      </c>
      <c r="B464" t="s">
        <v>2353</v>
      </c>
      <c r="C464" t="s">
        <v>3639</v>
      </c>
      <c r="D464" t="str">
        <f t="shared" si="7"/>
        <v>47061 MINISTARSTVO PROSTORNOGA UREĐENJA, GRADITELJSTVA I DRŽAVNE IMOVINE</v>
      </c>
      <c r="E464" t="s">
        <v>3664</v>
      </c>
      <c r="F464" t="s">
        <v>2354</v>
      </c>
      <c r="G464" t="s">
        <v>3641</v>
      </c>
      <c r="I464" s="116"/>
    </row>
    <row r="465" spans="1:9" ht="15" customHeight="1">
      <c r="A465">
        <v>47096</v>
      </c>
      <c r="B465" t="s">
        <v>3669</v>
      </c>
      <c r="C465" t="s">
        <v>3639</v>
      </c>
      <c r="D465" t="str">
        <f t="shared" si="7"/>
        <v>47096 MINISTARSTVO RADA, MIROVINSKOGA SUSTAVA, OBITELJI I SOCIJALNE POLITIKE</v>
      </c>
      <c r="E465" t="s">
        <v>3670</v>
      </c>
      <c r="F465" t="s">
        <v>2399</v>
      </c>
      <c r="G465" t="s">
        <v>3641</v>
      </c>
      <c r="I465" s="116"/>
    </row>
    <row r="466" spans="1:9" ht="15" customHeight="1">
      <c r="A466">
        <v>47107</v>
      </c>
      <c r="B466" t="s">
        <v>2526</v>
      </c>
      <c r="C466" t="s">
        <v>3639</v>
      </c>
      <c r="D466" t="str">
        <f t="shared" si="7"/>
        <v>47107 MINISTARSTVO ZDRAVSTVA</v>
      </c>
      <c r="E466" t="s">
        <v>3672</v>
      </c>
      <c r="F466" t="s">
        <v>2527</v>
      </c>
      <c r="G466" t="s">
        <v>3641</v>
      </c>
      <c r="I466" s="116"/>
    </row>
    <row r="467" spans="1:9" ht="15" customHeight="1">
      <c r="A467">
        <v>47123</v>
      </c>
      <c r="B467" t="s">
        <v>3661</v>
      </c>
      <c r="C467" t="s">
        <v>3639</v>
      </c>
      <c r="D467" t="str">
        <f t="shared" si="7"/>
        <v>47123 MINISTARSTVO REGIONALNOGA RAZVOJA I FONDOVA EUROPSKE UNIJE</v>
      </c>
      <c r="E467" t="s">
        <v>3662</v>
      </c>
      <c r="F467" t="s">
        <v>2304</v>
      </c>
      <c r="G467" t="s">
        <v>3641</v>
      </c>
      <c r="I467" s="116"/>
    </row>
    <row r="468" spans="1:9" ht="15" customHeight="1">
      <c r="A468">
        <v>47131</v>
      </c>
      <c r="B468" t="s">
        <v>3814</v>
      </c>
      <c r="C468" t="s">
        <v>3815</v>
      </c>
      <c r="D468" t="str">
        <f t="shared" si="7"/>
        <v>47131 MINISTARSTVO GOSPODARSTVA  - RAVNATELJSTVO ZA ROBNE ZALIHE</v>
      </c>
      <c r="E468" t="s">
        <v>3666</v>
      </c>
      <c r="F468" t="s">
        <v>2359</v>
      </c>
      <c r="G468" t="s">
        <v>3641</v>
      </c>
      <c r="I468" s="116"/>
    </row>
    <row r="469" spans="1:9" ht="15" customHeight="1">
      <c r="A469">
        <v>47140</v>
      </c>
      <c r="B469" t="s">
        <v>2616</v>
      </c>
      <c r="C469" t="s">
        <v>4251</v>
      </c>
      <c r="D469" t="str">
        <f t="shared" si="7"/>
        <v>47140 UPRAVNI SUD U OSIJEKU</v>
      </c>
      <c r="E469" t="s">
        <v>4287</v>
      </c>
      <c r="F469" t="s">
        <v>2617</v>
      </c>
      <c r="G469" t="s">
        <v>3641</v>
      </c>
      <c r="I469" s="116"/>
    </row>
    <row r="470" spans="1:9" ht="15" customHeight="1">
      <c r="A470">
        <v>47158</v>
      </c>
      <c r="B470" t="s">
        <v>2618</v>
      </c>
      <c r="C470" t="s">
        <v>4251</v>
      </c>
      <c r="D470" t="str">
        <f t="shared" si="7"/>
        <v>47158 UPRAVNI SUD U RIJECI</v>
      </c>
      <c r="E470" t="s">
        <v>4288</v>
      </c>
      <c r="F470" t="s">
        <v>2619</v>
      </c>
      <c r="G470" t="s">
        <v>3641</v>
      </c>
      <c r="I470" s="116"/>
    </row>
    <row r="471" spans="1:9" ht="15" customHeight="1">
      <c r="A471">
        <v>47199</v>
      </c>
      <c r="B471" t="s">
        <v>2622</v>
      </c>
      <c r="C471" t="s">
        <v>4251</v>
      </c>
      <c r="D471" t="str">
        <f t="shared" si="7"/>
        <v>47199 UPRAVNI SUD U ZAGREBU</v>
      </c>
      <c r="E471" t="s">
        <v>4290</v>
      </c>
      <c r="F471" t="s">
        <v>2623</v>
      </c>
      <c r="G471" t="s">
        <v>3641</v>
      </c>
      <c r="I471" s="116"/>
    </row>
    <row r="472" spans="1:9" ht="15" customHeight="1">
      <c r="A472">
        <v>47203</v>
      </c>
      <c r="B472" t="s">
        <v>2620</v>
      </c>
      <c r="C472" t="s">
        <v>4251</v>
      </c>
      <c r="D472" t="str">
        <f t="shared" si="7"/>
        <v>47203 UPRAVNI SUD U SPLITU</v>
      </c>
      <c r="E472" t="s">
        <v>4289</v>
      </c>
      <c r="F472" t="s">
        <v>2621</v>
      </c>
      <c r="G472" t="s">
        <v>3641</v>
      </c>
      <c r="I472" s="116"/>
    </row>
    <row r="473" spans="1:9" ht="15" customHeight="1">
      <c r="A473">
        <v>47287</v>
      </c>
      <c r="B473" t="s">
        <v>2626</v>
      </c>
      <c r="C473" t="s">
        <v>4251</v>
      </c>
      <c r="D473" t="str">
        <f t="shared" si="7"/>
        <v>47287 DRŽAVNO ODVJETNIČKO VIJEĆE</v>
      </c>
      <c r="E473" t="s">
        <v>4292</v>
      </c>
      <c r="F473" t="s">
        <v>2627</v>
      </c>
      <c r="G473" t="s">
        <v>3641</v>
      </c>
      <c r="I473" s="116"/>
    </row>
    <row r="474" spans="1:9" ht="15" customHeight="1">
      <c r="A474">
        <v>47295</v>
      </c>
      <c r="B474" t="s">
        <v>2628</v>
      </c>
      <c r="C474" t="s">
        <v>4251</v>
      </c>
      <c r="D474" t="str">
        <f t="shared" si="7"/>
        <v>47295 DRŽAVNO SUDBENO VIJEĆE</v>
      </c>
      <c r="E474" t="s">
        <v>4293</v>
      </c>
      <c r="F474" t="s">
        <v>2629</v>
      </c>
      <c r="G474" t="s">
        <v>3641</v>
      </c>
      <c r="I474" s="116"/>
    </row>
    <row r="475" spans="1:9" ht="15" customHeight="1">
      <c r="A475">
        <v>47334</v>
      </c>
      <c r="B475" t="s">
        <v>2183</v>
      </c>
      <c r="C475" t="s">
        <v>3639</v>
      </c>
      <c r="D475" t="str">
        <f t="shared" si="7"/>
        <v>47334 SREDIŠNJI DRŽAVNI URED ZA SREDIŠNJU JAVNU NABAVU</v>
      </c>
      <c r="E475" t="s">
        <v>3649</v>
      </c>
      <c r="F475" t="s">
        <v>2184</v>
      </c>
      <c r="G475" t="s">
        <v>3641</v>
      </c>
      <c r="I475" s="116"/>
    </row>
    <row r="476" spans="1:9" ht="15" customHeight="1">
      <c r="A476">
        <v>47406</v>
      </c>
      <c r="B476" t="s">
        <v>3702</v>
      </c>
      <c r="C476" t="s">
        <v>3699</v>
      </c>
      <c r="D476" t="str">
        <f t="shared" si="7"/>
        <v>47406 URED ZASTUPNIKA REPUBLIKE HRVATSKE PRED EUROPSKIM SUDOM ZA LJUDSKA PRAVA</v>
      </c>
      <c r="E476" t="s">
        <v>3703</v>
      </c>
      <c r="F476" t="s">
        <v>2159</v>
      </c>
      <c r="G476" t="s">
        <v>3641</v>
      </c>
      <c r="I476" s="116"/>
    </row>
    <row r="477" spans="1:9" ht="15" customHeight="1">
      <c r="A477">
        <v>47422</v>
      </c>
      <c r="B477" t="s">
        <v>3712</v>
      </c>
      <c r="C477" t="s">
        <v>3699</v>
      </c>
      <c r="D477" t="str">
        <f t="shared" si="7"/>
        <v>47422 URED ZA LJUDSKA PRAVA I PRAVA NACIONALNIH MANJINA</v>
      </c>
      <c r="E477" t="s">
        <v>3713</v>
      </c>
      <c r="F477" t="s">
        <v>2170</v>
      </c>
      <c r="G477" t="s">
        <v>3641</v>
      </c>
      <c r="I477" s="116"/>
    </row>
    <row r="478" spans="1:9" ht="15" customHeight="1">
      <c r="A478">
        <v>47439</v>
      </c>
      <c r="B478" t="s">
        <v>2187</v>
      </c>
      <c r="C478" t="s">
        <v>3639</v>
      </c>
      <c r="D478" t="str">
        <f t="shared" si="7"/>
        <v>47439 SREDIŠNJI DRŽAVNI URED ZA HRVATE IZVAN REPUBLIKE HRVATSKE</v>
      </c>
      <c r="E478" t="s">
        <v>3651</v>
      </c>
      <c r="F478" t="s">
        <v>2188</v>
      </c>
      <c r="G478" t="s">
        <v>3641</v>
      </c>
      <c r="I478" s="116"/>
    </row>
    <row r="479" spans="1:9" ht="15" customHeight="1">
      <c r="A479">
        <v>47668</v>
      </c>
      <c r="B479" t="s">
        <v>2566</v>
      </c>
      <c r="C479" t="s">
        <v>4251</v>
      </c>
      <c r="D479" t="str">
        <f t="shared" si="7"/>
        <v>47668 CENTAR ZA DIJAGNOSTIKU U ZAGREBU</v>
      </c>
      <c r="E479" t="s">
        <v>2567</v>
      </c>
      <c r="F479" t="s">
        <v>4274</v>
      </c>
      <c r="G479" t="s">
        <v>3641</v>
      </c>
      <c r="I479" s="116"/>
    </row>
    <row r="480" spans="1:9" ht="15" customHeight="1">
      <c r="A480">
        <v>47852</v>
      </c>
      <c r="B480" t="s">
        <v>2209</v>
      </c>
      <c r="C480" t="s">
        <v>3639</v>
      </c>
      <c r="D480" t="str">
        <f t="shared" si="7"/>
        <v>47852 POVJERENSTVO ZA ODLUČIVANJE O SUKOBU INTERESA</v>
      </c>
      <c r="E480" t="s">
        <v>3657</v>
      </c>
      <c r="F480" t="s">
        <v>2210</v>
      </c>
      <c r="G480" t="s">
        <v>3641</v>
      </c>
      <c r="I480" s="116"/>
    </row>
    <row r="481" spans="1:9" ht="15" customHeight="1">
      <c r="A481">
        <v>47893</v>
      </c>
      <c r="B481" t="s">
        <v>2542</v>
      </c>
      <c r="C481" t="s">
        <v>4168</v>
      </c>
      <c r="D481" t="str">
        <f t="shared" si="7"/>
        <v>47893 KLINIKA ZA DJEČJE BOLESTI ZAGREB</v>
      </c>
      <c r="E481" t="s">
        <v>4180</v>
      </c>
      <c r="F481" t="s">
        <v>2543</v>
      </c>
      <c r="G481" t="s">
        <v>3641</v>
      </c>
      <c r="I481" s="116"/>
    </row>
    <row r="482" spans="1:9" ht="15" customHeight="1">
      <c r="A482">
        <v>47908</v>
      </c>
      <c r="B482" t="s">
        <v>2277</v>
      </c>
      <c r="C482" t="s">
        <v>3736</v>
      </c>
      <c r="D482" t="str">
        <f t="shared" si="7"/>
        <v>47908 MUZEJ VUČEDOLSKE KULTURE</v>
      </c>
      <c r="E482" t="s">
        <v>3778</v>
      </c>
      <c r="F482" t="s">
        <v>2278</v>
      </c>
      <c r="G482" t="s">
        <v>3641</v>
      </c>
      <c r="I482" s="116"/>
    </row>
    <row r="483" spans="1:9" ht="15" customHeight="1">
      <c r="A483">
        <v>48023</v>
      </c>
      <c r="B483" t="s">
        <v>345</v>
      </c>
      <c r="C483" t="s">
        <v>3862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3641</v>
      </c>
      <c r="I483" s="116"/>
    </row>
    <row r="484" spans="1:9" ht="15" customHeight="1">
      <c r="A484">
        <v>48031</v>
      </c>
      <c r="B484" t="s">
        <v>2312</v>
      </c>
      <c r="C484" t="s">
        <v>3805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3641</v>
      </c>
      <c r="I484" s="116"/>
    </row>
    <row r="485" spans="1:9" ht="15" customHeight="1">
      <c r="A485">
        <v>48066</v>
      </c>
      <c r="B485" t="s">
        <v>2171</v>
      </c>
      <c r="C485" t="s">
        <v>3699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3641</v>
      </c>
      <c r="I485" s="116"/>
    </row>
    <row r="486" spans="1:9" ht="15" customHeight="1">
      <c r="A486">
        <v>48103</v>
      </c>
      <c r="B486" t="s">
        <v>2302</v>
      </c>
      <c r="C486" t="s">
        <v>3796</v>
      </c>
      <c r="D486" t="str">
        <f t="shared" si="7"/>
        <v>48103 DRŽAVNA ERGELA ĐAKOVO I LIPIK</v>
      </c>
      <c r="E486" t="s">
        <v>3799</v>
      </c>
      <c r="F486" t="s">
        <v>2303</v>
      </c>
      <c r="G486" t="s">
        <v>3641</v>
      </c>
      <c r="I486" s="116"/>
    </row>
    <row r="487" spans="1:9" ht="15" customHeight="1">
      <c r="A487">
        <v>48226</v>
      </c>
      <c r="B487" t="s">
        <v>2860</v>
      </c>
      <c r="C487" t="s">
        <v>3639</v>
      </c>
      <c r="D487" t="str">
        <f t="shared" si="7"/>
        <v>48226 POVJERENIK ZA INFORMIRANJE</v>
      </c>
      <c r="E487" t="s">
        <v>3685</v>
      </c>
      <c r="F487" t="s">
        <v>3686</v>
      </c>
      <c r="G487" t="s">
        <v>3641</v>
      </c>
      <c r="I487" s="116"/>
    </row>
    <row r="488" spans="1:9" ht="15" customHeight="1">
      <c r="A488">
        <v>48242</v>
      </c>
      <c r="B488" t="s">
        <v>2400</v>
      </c>
      <c r="C488" t="s">
        <v>4045</v>
      </c>
      <c r="D488" t="str">
        <f t="shared" si="7"/>
        <v>48242 ZAVOD ZA VJEŠTAČENJE, PROFESIONALNU REHABILITACIJU I ZAPOŠLJAVANJE OSOBA S INVALIDITETOM</v>
      </c>
      <c r="E488" t="s">
        <v>4046</v>
      </c>
      <c r="F488" t="s">
        <v>2401</v>
      </c>
      <c r="G488" t="s">
        <v>3641</v>
      </c>
      <c r="I488" s="116"/>
    </row>
    <row r="489" spans="1:9" ht="15" customHeight="1">
      <c r="A489">
        <v>48267</v>
      </c>
      <c r="B489" t="s">
        <v>298</v>
      </c>
      <c r="C489" t="s">
        <v>3862</v>
      </c>
      <c r="D489" t="str">
        <f t="shared" si="7"/>
        <v>48267 SVEUČILIŠTE SJEVER</v>
      </c>
      <c r="E489" t="s">
        <v>3941</v>
      </c>
      <c r="F489" t="s">
        <v>300</v>
      </c>
      <c r="G489" t="s">
        <v>3641</v>
      </c>
      <c r="I489" s="116"/>
    </row>
    <row r="490" spans="1:9" ht="15" customHeight="1">
      <c r="A490">
        <v>48314</v>
      </c>
      <c r="B490" t="s">
        <v>2203</v>
      </c>
      <c r="C490" t="s">
        <v>3730</v>
      </c>
      <c r="D490" t="str">
        <f t="shared" si="7"/>
        <v>48314 JAVNA USTANOVA MEMORIJALNI CENTAR DOMOVINSKOG RATA VUKOVAR</v>
      </c>
      <c r="E490" t="s">
        <v>3731</v>
      </c>
      <c r="F490" t="s">
        <v>2204</v>
      </c>
      <c r="G490" t="s">
        <v>3641</v>
      </c>
      <c r="I490" s="116"/>
    </row>
    <row r="491" spans="1:9" ht="15" customHeight="1">
      <c r="A491">
        <v>48402</v>
      </c>
      <c r="B491" t="s">
        <v>2433</v>
      </c>
      <c r="C491" t="s">
        <v>4045</v>
      </c>
      <c r="D491" t="str">
        <f t="shared" si="7"/>
        <v>48402 CENTAR ZA POSEBNO SKRBNIŠTVO</v>
      </c>
      <c r="E491" t="s">
        <v>4132</v>
      </c>
      <c r="F491" t="s">
        <v>2434</v>
      </c>
      <c r="G491" t="s">
        <v>3641</v>
      </c>
      <c r="I491" s="116"/>
    </row>
    <row r="492" spans="1:9" ht="15" customHeight="1">
      <c r="A492">
        <v>48710</v>
      </c>
      <c r="B492" t="s">
        <v>2205</v>
      </c>
      <c r="C492" t="s">
        <v>3730</v>
      </c>
      <c r="D492" t="str">
        <f t="shared" si="7"/>
        <v>48710 DOM HRVATSKIH VETERANA</v>
      </c>
      <c r="E492" t="s">
        <v>3732</v>
      </c>
      <c r="F492" t="s">
        <v>2206</v>
      </c>
      <c r="G492" t="s">
        <v>3641</v>
      </c>
      <c r="I492" s="116"/>
    </row>
    <row r="493" spans="1:9" ht="15" customHeight="1">
      <c r="A493">
        <v>48752</v>
      </c>
      <c r="B493" t="s">
        <v>2669</v>
      </c>
      <c r="C493" t="s">
        <v>4251</v>
      </c>
      <c r="D493" t="str">
        <f t="shared" si="7"/>
        <v>48752 TRGOVAČKI SUD U PAZINU</v>
      </c>
      <c r="E493" t="s">
        <v>4316</v>
      </c>
      <c r="F493" t="s">
        <v>2670</v>
      </c>
      <c r="G493" t="s">
        <v>3641</v>
      </c>
      <c r="I493" s="116"/>
    </row>
    <row r="494" spans="1:9" ht="15" customHeight="1">
      <c r="A494">
        <v>48769</v>
      </c>
      <c r="B494" t="s">
        <v>2748</v>
      </c>
      <c r="C494" t="s">
        <v>4251</v>
      </c>
      <c r="D494" t="str">
        <f t="shared" si="7"/>
        <v>48769 OPĆINSKI SUD U NOVOM ZAGREBU</v>
      </c>
      <c r="E494" t="s">
        <v>4336</v>
      </c>
      <c r="F494" t="s">
        <v>2749</v>
      </c>
      <c r="G494" t="s">
        <v>3641</v>
      </c>
      <c r="I494" s="116"/>
    </row>
    <row r="495" spans="1:9" ht="15" customHeight="1">
      <c r="A495">
        <v>48785</v>
      </c>
      <c r="B495" t="s">
        <v>2801</v>
      </c>
      <c r="C495" t="s">
        <v>4251</v>
      </c>
      <c r="D495" t="str">
        <f t="shared" si="7"/>
        <v>48785 OPĆINSKO DRŽAVNO ODVJETNIŠTVO U NOVOM ZAGREBU</v>
      </c>
      <c r="E495" t="s">
        <v>4381</v>
      </c>
      <c r="F495" t="s">
        <v>2802</v>
      </c>
      <c r="G495" t="s">
        <v>3641</v>
      </c>
      <c r="I495" s="116"/>
    </row>
    <row r="496" spans="1:9" ht="15" customHeight="1">
      <c r="A496">
        <v>48865</v>
      </c>
      <c r="B496" t="s">
        <v>2412</v>
      </c>
      <c r="C496" t="s">
        <v>4045</v>
      </c>
      <c r="D496" t="str">
        <f t="shared" si="7"/>
        <v>48865 CENTAR ZA PROFESIONALNU REHABILITACIJU ZAGREB</v>
      </c>
      <c r="E496" t="s">
        <v>2413</v>
      </c>
      <c r="F496" t="s">
        <v>4050</v>
      </c>
      <c r="G496" t="s">
        <v>3641</v>
      </c>
      <c r="I496" s="116"/>
    </row>
    <row r="497" spans="1:9" ht="15" customHeight="1">
      <c r="A497">
        <v>49059</v>
      </c>
      <c r="B497" t="s">
        <v>2408</v>
      </c>
      <c r="C497" t="s">
        <v>4045</v>
      </c>
      <c r="D497" t="str">
        <f t="shared" si="7"/>
        <v>49059 CENTAR ZA PROFESIONALNU REHABILITACIJU RIJEKA</v>
      </c>
      <c r="E497" t="s">
        <v>2409</v>
      </c>
      <c r="F497" t="s">
        <v>4052</v>
      </c>
      <c r="G497" t="s">
        <v>3641</v>
      </c>
      <c r="I497" s="116"/>
    </row>
    <row r="498" spans="1:9" ht="15" customHeight="1">
      <c r="A498">
        <v>49075</v>
      </c>
      <c r="B498" t="s">
        <v>2284</v>
      </c>
      <c r="C498" t="s">
        <v>3736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3641</v>
      </c>
      <c r="I498" s="116"/>
    </row>
    <row r="499" spans="1:9" ht="15" customHeight="1">
      <c r="A499">
        <v>49083</v>
      </c>
      <c r="B499" t="s">
        <v>2317</v>
      </c>
      <c r="C499" t="s">
        <v>3805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3641</v>
      </c>
      <c r="I499" s="116"/>
    </row>
    <row r="500" spans="1:9" ht="15" customHeight="1">
      <c r="A500">
        <v>49091</v>
      </c>
      <c r="B500" t="s">
        <v>2385</v>
      </c>
      <c r="C500" t="s">
        <v>3815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3641</v>
      </c>
      <c r="I500" s="116"/>
    </row>
    <row r="501" spans="1:9" ht="15" customHeight="1">
      <c r="A501">
        <v>49286</v>
      </c>
      <c r="B501" t="s">
        <v>2180</v>
      </c>
      <c r="C501" t="s">
        <v>3718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3641</v>
      </c>
      <c r="I501" s="116"/>
    </row>
    <row r="502" spans="1:9" ht="15" customHeight="1">
      <c r="A502">
        <v>49585</v>
      </c>
      <c r="B502" t="s">
        <v>2191</v>
      </c>
      <c r="C502" t="s">
        <v>3639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3641</v>
      </c>
      <c r="I502" s="116"/>
    </row>
    <row r="503" spans="1:9" ht="15" customHeight="1">
      <c r="A503">
        <v>49649</v>
      </c>
      <c r="B503" t="s">
        <v>2382</v>
      </c>
      <c r="C503" t="s">
        <v>3815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3641</v>
      </c>
      <c r="I503" s="116"/>
    </row>
    <row r="504" spans="1:9" ht="15" customHeight="1">
      <c r="A504">
        <v>49729</v>
      </c>
      <c r="B504" t="s">
        <v>2410</v>
      </c>
      <c r="C504" t="s">
        <v>4045</v>
      </c>
      <c r="D504" t="str">
        <f t="shared" si="7"/>
        <v>49729 CENTAR ZA PROFESIONALNU REHABILITACIJU SPLIT</v>
      </c>
      <c r="E504" t="s">
        <v>2411</v>
      </c>
      <c r="F504" t="s">
        <v>4051</v>
      </c>
      <c r="G504" t="s">
        <v>3641</v>
      </c>
      <c r="I504" s="116"/>
    </row>
    <row r="505" spans="1:9" ht="15" customHeight="1">
      <c r="A505">
        <v>49796</v>
      </c>
      <c r="B505" t="s">
        <v>3900</v>
      </c>
      <c r="C505" t="s">
        <v>3862</v>
      </c>
      <c r="D505" t="str">
        <f t="shared" si="7"/>
        <v>49796 SVEUČILIŠTE J.J. STROSMAYERA U OSIJEKU - FAKULTET ZA DENTALNU MEDICINU I ZDRAVSTVO</v>
      </c>
      <c r="E505" t="s">
        <v>3901</v>
      </c>
      <c r="F505" t="s">
        <v>292</v>
      </c>
      <c r="G505" t="s">
        <v>3641</v>
      </c>
      <c r="I505" s="116"/>
    </row>
    <row r="506" spans="1:9" ht="15" customHeight="1">
      <c r="A506">
        <v>50090</v>
      </c>
      <c r="B506" t="s">
        <v>2252</v>
      </c>
      <c r="C506" t="s">
        <v>3736</v>
      </c>
      <c r="D506" t="str">
        <f t="shared" si="7"/>
        <v>50090 ARHEOLOŠKI MUZEJ OSIJEK</v>
      </c>
      <c r="E506" t="s">
        <v>3759</v>
      </c>
      <c r="F506" t="s">
        <v>2253</v>
      </c>
      <c r="G506" t="s">
        <v>3641</v>
      </c>
      <c r="I506" s="116"/>
    </row>
    <row r="507" spans="1:9" ht="15" customHeight="1">
      <c r="A507">
        <v>50215</v>
      </c>
      <c r="B507" t="s">
        <v>3867</v>
      </c>
      <c r="C507" t="s">
        <v>3862</v>
      </c>
      <c r="D507" t="str">
        <f t="shared" si="7"/>
        <v>50215 SVEUČILIŠTE JOSIPA JURJA STROSSMAYERA U OSIJEKU - AKADEMIJA ZA UMJETNOST I KULTURU U OSIJEKU</v>
      </c>
      <c r="E507" t="s">
        <v>3868</v>
      </c>
      <c r="F507" t="s">
        <v>1180</v>
      </c>
      <c r="G507" t="s">
        <v>3641</v>
      </c>
      <c r="I507" s="116"/>
    </row>
    <row r="508" spans="1:9" ht="15" customHeight="1">
      <c r="A508">
        <v>50395</v>
      </c>
      <c r="B508" t="s">
        <v>2575</v>
      </c>
      <c r="C508" t="s">
        <v>4251</v>
      </c>
      <c r="D508" t="str">
        <f t="shared" si="7"/>
        <v>50395 KAZNIONICA U POŽEGI</v>
      </c>
      <c r="E508" t="s">
        <v>4282</v>
      </c>
      <c r="F508" t="s">
        <v>2576</v>
      </c>
      <c r="G508" t="s">
        <v>3641</v>
      </c>
      <c r="I508" s="116"/>
    </row>
    <row r="509" spans="1:9" ht="15" customHeight="1">
      <c r="A509">
        <v>50400</v>
      </c>
      <c r="B509" t="s">
        <v>2592</v>
      </c>
      <c r="C509" t="s">
        <v>4251</v>
      </c>
      <c r="D509" t="str">
        <f t="shared" si="7"/>
        <v>50400 ZATVOR U POŽEGI</v>
      </c>
      <c r="E509" t="s">
        <v>4283</v>
      </c>
      <c r="F509" t="s">
        <v>2593</v>
      </c>
      <c r="G509" t="s">
        <v>3641</v>
      </c>
      <c r="I509" s="116"/>
    </row>
    <row r="510" spans="1:9" ht="15" customHeight="1">
      <c r="A510">
        <v>50483</v>
      </c>
      <c r="B510" t="s">
        <v>2798</v>
      </c>
      <c r="C510" t="s">
        <v>4251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3641</v>
      </c>
      <c r="I510" s="116"/>
    </row>
    <row r="511" spans="1:9" ht="15" customHeight="1">
      <c r="A511">
        <v>50491</v>
      </c>
      <c r="B511" t="s">
        <v>2805</v>
      </c>
      <c r="C511" t="s">
        <v>4251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3641</v>
      </c>
      <c r="I511" s="116"/>
    </row>
    <row r="512" spans="1:9" ht="15" customHeight="1">
      <c r="A512">
        <v>50506</v>
      </c>
      <c r="B512" t="s">
        <v>2826</v>
      </c>
      <c r="C512" t="s">
        <v>4251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3641</v>
      </c>
      <c r="I512" s="116"/>
    </row>
    <row r="513" spans="1:9" ht="15" customHeight="1">
      <c r="A513">
        <v>50514</v>
      </c>
      <c r="B513" t="s">
        <v>2723</v>
      </c>
      <c r="C513" t="s">
        <v>4251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3641</v>
      </c>
      <c r="I513" s="116"/>
    </row>
    <row r="514" spans="1:9" ht="15" customHeight="1">
      <c r="A514">
        <v>50522</v>
      </c>
      <c r="B514" t="s">
        <v>2730</v>
      </c>
      <c r="C514" t="s">
        <v>4251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3641</v>
      </c>
      <c r="I514" s="116"/>
    </row>
    <row r="515" spans="1:9" ht="15" customHeight="1">
      <c r="A515">
        <v>50539</v>
      </c>
      <c r="B515" t="s">
        <v>2739</v>
      </c>
      <c r="C515" t="s">
        <v>4251</v>
      </c>
      <c r="D515" t="str">
        <f t="shared" si="8"/>
        <v>50539 OPĆINSKI SUD U KUTINI</v>
      </c>
      <c r="E515" t="s">
        <v>2740</v>
      </c>
      <c r="F515" t="s">
        <v>2741</v>
      </c>
      <c r="G515" t="s">
        <v>3641</v>
      </c>
      <c r="I515" s="116"/>
    </row>
    <row r="516" spans="1:9" ht="15" customHeight="1">
      <c r="A516">
        <v>50547</v>
      </c>
      <c r="B516" t="s">
        <v>2742</v>
      </c>
      <c r="C516" t="s">
        <v>4251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3641</v>
      </c>
      <c r="I516" s="116"/>
    </row>
    <row r="517" spans="1:9" ht="15" customHeight="1">
      <c r="A517">
        <v>50555</v>
      </c>
      <c r="B517" t="s">
        <v>2745</v>
      </c>
      <c r="C517" t="s">
        <v>4251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3641</v>
      </c>
      <c r="I517" s="116"/>
    </row>
    <row r="518" spans="1:9" ht="15" customHeight="1">
      <c r="A518">
        <v>50563</v>
      </c>
      <c r="B518" t="s">
        <v>2752</v>
      </c>
      <c r="C518" t="s">
        <v>4251</v>
      </c>
      <c r="D518" t="str">
        <f t="shared" si="8"/>
        <v>50563 OPĆINSKI SUD U PAZINU</v>
      </c>
      <c r="E518" t="s">
        <v>2753</v>
      </c>
      <c r="F518" t="s">
        <v>2754</v>
      </c>
      <c r="G518" t="s">
        <v>3641</v>
      </c>
      <c r="I518" s="116"/>
    </row>
    <row r="519" spans="1:9" ht="15" customHeight="1">
      <c r="A519">
        <v>50571</v>
      </c>
      <c r="B519" t="s">
        <v>2760</v>
      </c>
      <c r="C519" t="s">
        <v>4251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3641</v>
      </c>
      <c r="I519" s="116"/>
    </row>
    <row r="520" spans="1:9" ht="15" customHeight="1">
      <c r="A520">
        <v>50580</v>
      </c>
      <c r="B520" t="s">
        <v>2775</v>
      </c>
      <c r="C520" t="s">
        <v>4251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3641</v>
      </c>
      <c r="I520" s="116"/>
    </row>
    <row r="521" spans="1:9" ht="15" customHeight="1">
      <c r="A521">
        <v>50598</v>
      </c>
      <c r="B521" t="s">
        <v>2664</v>
      </c>
      <c r="C521" t="s">
        <v>4251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3641</v>
      </c>
      <c r="I521" s="116"/>
    </row>
    <row r="522" spans="1:9" ht="15" customHeight="1">
      <c r="A522">
        <v>50709</v>
      </c>
      <c r="B522" t="s">
        <v>2856</v>
      </c>
      <c r="C522" t="s">
        <v>3639</v>
      </c>
      <c r="D522" t="str">
        <f t="shared" si="8"/>
        <v>50709 DRŽAVNI INSPEKTORAT</v>
      </c>
      <c r="E522" t="s">
        <v>3683</v>
      </c>
      <c r="F522" t="s">
        <v>2857</v>
      </c>
      <c r="G522" t="s">
        <v>3641</v>
      </c>
      <c r="I522" s="116"/>
    </row>
    <row r="523" spans="1:9" ht="15" customHeight="1">
      <c r="A523">
        <v>50848</v>
      </c>
      <c r="B523" t="s">
        <v>1196</v>
      </c>
      <c r="C523" t="s">
        <v>3862</v>
      </c>
      <c r="D523" t="str">
        <f t="shared" si="8"/>
        <v>50848 VELEUČILIŠTE HRVATSKO ZAGORJE KRAPINA</v>
      </c>
      <c r="E523" t="s">
        <v>3911</v>
      </c>
      <c r="F523" t="s">
        <v>1199</v>
      </c>
      <c r="G523" t="s">
        <v>3641</v>
      </c>
      <c r="I523" s="116"/>
    </row>
    <row r="524" spans="1:9" ht="15" customHeight="1">
      <c r="A524">
        <v>50928</v>
      </c>
      <c r="B524" t="s">
        <v>2631</v>
      </c>
      <c r="C524" t="s">
        <v>4251</v>
      </c>
      <c r="D524" t="str">
        <f t="shared" si="8"/>
        <v>50928 VISOKI KAZNENI SUD REPUBLIKE HRVATSKE</v>
      </c>
      <c r="E524" t="s">
        <v>4296</v>
      </c>
      <c r="F524" t="s">
        <v>2632</v>
      </c>
      <c r="G524" t="s">
        <v>3641</v>
      </c>
      <c r="I524" s="116"/>
    </row>
    <row r="525" spans="1:9" ht="15" customHeight="1">
      <c r="A525">
        <v>50985</v>
      </c>
      <c r="B525" t="s">
        <v>2196</v>
      </c>
      <c r="C525" t="s">
        <v>3639</v>
      </c>
      <c r="D525" t="str">
        <f t="shared" si="8"/>
        <v>50985 HRVATSKA VATROGASNA ZAJEDNICA</v>
      </c>
      <c r="E525" t="s">
        <v>3652</v>
      </c>
      <c r="F525" t="s">
        <v>2197</v>
      </c>
      <c r="G525" t="s">
        <v>3641</v>
      </c>
      <c r="I525" s="116"/>
    </row>
    <row r="526" spans="1:9" ht="15" customHeight="1">
      <c r="A526">
        <v>51191</v>
      </c>
      <c r="B526" t="s">
        <v>3916</v>
      </c>
      <c r="C526" t="s">
        <v>3862</v>
      </c>
      <c r="D526" t="str">
        <f t="shared" si="8"/>
        <v>51191 Sveučilište u Zagrebu Fakultet hrvatskih studija</v>
      </c>
      <c r="E526" t="s">
        <v>3917</v>
      </c>
      <c r="F526" t="s">
        <v>1192</v>
      </c>
      <c r="G526" t="s">
        <v>3641</v>
      </c>
      <c r="I526" s="116"/>
    </row>
    <row r="527" spans="1:9" ht="15" customHeight="1">
      <c r="A527">
        <v>51255</v>
      </c>
      <c r="B527" t="s">
        <v>2324</v>
      </c>
      <c r="C527" t="s">
        <v>3805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3641</v>
      </c>
      <c r="I527" s="116"/>
    </row>
    <row r="528" spans="1:9" ht="15" customHeight="1">
      <c r="A528">
        <v>51263</v>
      </c>
      <c r="B528" t="s">
        <v>3810</v>
      </c>
      <c r="C528" t="s">
        <v>3805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3641</v>
      </c>
      <c r="I528" s="116"/>
    </row>
    <row r="529" spans="1:9" ht="15" customHeight="1">
      <c r="A529">
        <v>51271</v>
      </c>
      <c r="B529" t="s">
        <v>2350</v>
      </c>
      <c r="C529" t="s">
        <v>3805</v>
      </c>
      <c r="D529" t="str">
        <f t="shared" si="8"/>
        <v>51271 LUČKA UPRAVA ZADAR</v>
      </c>
      <c r="E529" t="s">
        <v>2351</v>
      </c>
      <c r="F529" t="s">
        <v>2352</v>
      </c>
      <c r="G529" t="s">
        <v>3641</v>
      </c>
      <c r="I529" s="116"/>
    </row>
    <row r="530" spans="1:9" ht="15" customHeight="1">
      <c r="A530">
        <v>51280</v>
      </c>
      <c r="B530" t="s">
        <v>2347</v>
      </c>
      <c r="C530" t="s">
        <v>3805</v>
      </c>
      <c r="D530" t="str">
        <f t="shared" si="8"/>
        <v>51280 LUČKA UPRAVA VUKOVAR</v>
      </c>
      <c r="E530" t="s">
        <v>2348</v>
      </c>
      <c r="F530" t="s">
        <v>2349</v>
      </c>
      <c r="G530" t="s">
        <v>3641</v>
      </c>
      <c r="I530" s="116"/>
    </row>
    <row r="531" spans="1:9" ht="15" customHeight="1">
      <c r="A531">
        <v>51298</v>
      </c>
      <c r="B531" t="s">
        <v>2335</v>
      </c>
      <c r="C531" t="s">
        <v>3805</v>
      </c>
      <c r="D531" t="str">
        <f t="shared" si="8"/>
        <v>51298 LUČKA UPRAVA PLOČE</v>
      </c>
      <c r="E531" t="s">
        <v>2336</v>
      </c>
      <c r="F531" t="s">
        <v>2337</v>
      </c>
      <c r="G531" t="s">
        <v>3641</v>
      </c>
      <c r="I531" s="116"/>
    </row>
    <row r="532" spans="1:9" ht="15" customHeight="1">
      <c r="A532">
        <v>51302</v>
      </c>
      <c r="B532" t="s">
        <v>2338</v>
      </c>
      <c r="C532" t="s">
        <v>3805</v>
      </c>
      <c r="D532" t="str">
        <f t="shared" si="8"/>
        <v>51302 LUČKA UPRAVA RIJEKA</v>
      </c>
      <c r="E532" t="s">
        <v>2339</v>
      </c>
      <c r="F532" t="s">
        <v>2340</v>
      </c>
      <c r="G532" t="s">
        <v>3641</v>
      </c>
      <c r="I532" s="116"/>
    </row>
    <row r="533" spans="1:9" ht="15" customHeight="1">
      <c r="A533">
        <v>51319</v>
      </c>
      <c r="B533" t="s">
        <v>2332</v>
      </c>
      <c r="C533" t="s">
        <v>3805</v>
      </c>
      <c r="D533" t="str">
        <f t="shared" si="8"/>
        <v>51319 LUČKA UPRAVA OSIJEK</v>
      </c>
      <c r="E533" t="s">
        <v>2333</v>
      </c>
      <c r="F533" t="s">
        <v>2334</v>
      </c>
      <c r="G533" t="s">
        <v>3641</v>
      </c>
      <c r="I533" s="116"/>
    </row>
    <row r="534" spans="1:9" ht="15" customHeight="1">
      <c r="A534">
        <v>51327</v>
      </c>
      <c r="B534" t="s">
        <v>2341</v>
      </c>
      <c r="C534" t="s">
        <v>3805</v>
      </c>
      <c r="D534" t="str">
        <f t="shared" si="8"/>
        <v>51327 LUČKA UPRAVA SPLIT</v>
      </c>
      <c r="E534" t="s">
        <v>2342</v>
      </c>
      <c r="F534" t="s">
        <v>2343</v>
      </c>
      <c r="G534" t="s">
        <v>3641</v>
      </c>
      <c r="I534" s="116"/>
    </row>
    <row r="535" spans="1:9" ht="15" customHeight="1">
      <c r="A535">
        <v>51335</v>
      </c>
      <c r="B535" t="s">
        <v>2344</v>
      </c>
      <c r="C535" t="s">
        <v>3805</v>
      </c>
      <c r="D535" t="str">
        <f t="shared" si="8"/>
        <v>51335 LUČKA UPRAVA ŠIBENIK</v>
      </c>
      <c r="E535" t="s">
        <v>2345</v>
      </c>
      <c r="F535" t="s">
        <v>2346</v>
      </c>
      <c r="G535" t="s">
        <v>3641</v>
      </c>
      <c r="I535" s="116"/>
    </row>
    <row r="536" spans="1:9" ht="15" customHeight="1">
      <c r="A536">
        <v>51343</v>
      </c>
      <c r="B536" t="s">
        <v>2329</v>
      </c>
      <c r="C536" t="s">
        <v>3805</v>
      </c>
      <c r="D536" t="str">
        <f t="shared" si="8"/>
        <v>51343 LUČKA UPRAVA DUBROVNIK</v>
      </c>
      <c r="E536" t="s">
        <v>2330</v>
      </c>
      <c r="F536" t="s">
        <v>2331</v>
      </c>
      <c r="G536" t="s">
        <v>3641</v>
      </c>
      <c r="I536" s="116"/>
    </row>
    <row r="537" spans="1:9" ht="15" customHeight="1">
      <c r="A537">
        <v>51360</v>
      </c>
      <c r="B537" t="s">
        <v>1181</v>
      </c>
      <c r="C537" t="s">
        <v>3862</v>
      </c>
      <c r="D537" t="str">
        <f t="shared" si="8"/>
        <v>51360 SVEUČILIŠTE U SLAVONSKOM BRODU</v>
      </c>
      <c r="E537" t="s">
        <v>4038</v>
      </c>
      <c r="F537" t="s">
        <v>1238</v>
      </c>
      <c r="G537" t="s">
        <v>3641</v>
      </c>
      <c r="I537" s="116"/>
    </row>
    <row r="538" spans="1:9" ht="15" customHeight="1">
      <c r="A538">
        <v>51386</v>
      </c>
      <c r="B538" t="s">
        <v>3715</v>
      </c>
      <c r="C538" t="s">
        <v>3699</v>
      </c>
      <c r="D538" t="str">
        <f t="shared" si="8"/>
        <v>51386 URED POTPREDSJEDNICE VLADE REPUBLIKE HRVATSKE</v>
      </c>
      <c r="E538" t="s">
        <v>3716</v>
      </c>
      <c r="F538" t="s">
        <v>2156</v>
      </c>
      <c r="G538" t="s">
        <v>3641</v>
      </c>
      <c r="I538" s="116"/>
    </row>
    <row r="539" spans="1:9" ht="15" customHeight="1">
      <c r="A539">
        <v>51409</v>
      </c>
      <c r="B539" t="s">
        <v>2194</v>
      </c>
      <c r="C539" t="s">
        <v>3639</v>
      </c>
      <c r="D539" t="str">
        <f t="shared" si="8"/>
        <v>51409 SREDIŠNJI DRŽAVNI URED ZA DEMOGRAFIJU I MLADE</v>
      </c>
      <c r="E539" t="s">
        <v>3688</v>
      </c>
      <c r="F539" t="s">
        <v>2195</v>
      </c>
      <c r="G539" t="s">
        <v>3641</v>
      </c>
      <c r="I539" s="116"/>
    </row>
    <row r="540" spans="1:9" ht="15" customHeight="1">
      <c r="A540">
        <v>51441</v>
      </c>
      <c r="B540" t="s">
        <v>3689</v>
      </c>
      <c r="C540" t="s">
        <v>3639</v>
      </c>
      <c r="D540" t="str">
        <f t="shared" si="8"/>
        <v xml:space="preserve">51441 MINISTARSTVO PRAVOSUĐA, UPRAVE I DIGITALNE TRANSFORMACIJE </v>
      </c>
      <c r="E540" t="s">
        <v>3690</v>
      </c>
      <c r="F540" t="s">
        <v>2562</v>
      </c>
      <c r="G540" t="s">
        <v>3641</v>
      </c>
      <c r="I540" s="116"/>
    </row>
    <row r="541" spans="1:9" ht="15" customHeight="1">
      <c r="A541">
        <v>51450</v>
      </c>
      <c r="B541" t="s">
        <v>4039</v>
      </c>
      <c r="C541" t="s">
        <v>3862</v>
      </c>
      <c r="D541" t="str">
        <f t="shared" si="8"/>
        <v>51450 SVEUČILIŠTE JOSIPA JURJA STROSSMAYERA U OSIJEKU - KINEZIOLOŠKI FAKULTET OSIJEK</v>
      </c>
      <c r="E541" t="s">
        <v>4040</v>
      </c>
      <c r="F541" t="s">
        <v>1231</v>
      </c>
      <c r="G541" t="s">
        <v>3641</v>
      </c>
      <c r="I541" s="116"/>
    </row>
    <row r="542" spans="1:9" ht="15" customHeight="1">
      <c r="A542">
        <v>51853</v>
      </c>
      <c r="B542" t="s">
        <v>2198</v>
      </c>
      <c r="C542" t="s">
        <v>3727</v>
      </c>
      <c r="D542" t="str">
        <f t="shared" si="8"/>
        <v>51853 DRŽAVNA VATROGASNA ŠKOLA</v>
      </c>
      <c r="E542" t="s">
        <v>3728</v>
      </c>
      <c r="F542" t="s">
        <v>3729</v>
      </c>
      <c r="G542" t="s">
        <v>3641</v>
      </c>
      <c r="I542" s="116"/>
    </row>
    <row r="543" spans="1:9" ht="15" customHeight="1">
      <c r="A543">
        <v>52209</v>
      </c>
      <c r="B543" t="s">
        <v>2138</v>
      </c>
      <c r="C543" t="s">
        <v>3862</v>
      </c>
      <c r="D543" t="str">
        <f t="shared" si="8"/>
        <v>52209 HRVATSKA ZAKLADA ZA ZNANOST</v>
      </c>
      <c r="E543" t="s">
        <v>4041</v>
      </c>
      <c r="F543" t="s">
        <v>4042</v>
      </c>
      <c r="G543" t="s">
        <v>3641</v>
      </c>
      <c r="I543" s="116"/>
    </row>
    <row r="544" spans="1:9" ht="15" customHeight="1">
      <c r="A544">
        <v>52305</v>
      </c>
      <c r="B544" t="s">
        <v>4151</v>
      </c>
      <c r="C544" t="s">
        <v>4045</v>
      </c>
      <c r="D544" t="str">
        <f t="shared" si="8"/>
        <v>52305 CENTAR ZA PRUŽANJEUSLUGA U ZAJEDNICI MOCIRE</v>
      </c>
      <c r="E544" t="s">
        <v>4152</v>
      </c>
      <c r="F544" t="s">
        <v>2442</v>
      </c>
      <c r="G544" t="s">
        <v>3641</v>
      </c>
      <c r="I544" s="116"/>
    </row>
    <row r="545" spans="1:9" s="116" customFormat="1" ht="15" customHeight="1">
      <c r="A545">
        <v>52313</v>
      </c>
      <c r="B545" t="s">
        <v>2207</v>
      </c>
      <c r="C545" t="s">
        <v>3730</v>
      </c>
      <c r="D545" t="str">
        <f t="shared" si="8"/>
        <v>52313 VETERANSKI CENTAR</v>
      </c>
      <c r="E545" t="s">
        <v>3733</v>
      </c>
      <c r="F545" t="s">
        <v>3734</v>
      </c>
      <c r="G545" t="s">
        <v>3641</v>
      </c>
    </row>
    <row r="546" spans="1:9" ht="15" customHeight="1">
      <c r="A546">
        <v>52321</v>
      </c>
      <c r="B546" t="s">
        <v>2142</v>
      </c>
      <c r="C546" t="s">
        <v>3639</v>
      </c>
      <c r="D546" t="str">
        <f t="shared" si="8"/>
        <v>52321 POVJERENSTVO ZA FISKALNU POLITIKU</v>
      </c>
      <c r="E546" t="s">
        <v>3691</v>
      </c>
      <c r="F546" t="s">
        <v>2143</v>
      </c>
      <c r="G546" t="s">
        <v>3641</v>
      </c>
      <c r="I546" s="116"/>
    </row>
    <row r="547" spans="1:9" ht="15" customHeight="1">
      <c r="A547">
        <v>52356</v>
      </c>
      <c r="B547" t="s">
        <v>2839</v>
      </c>
      <c r="C547" t="s">
        <v>4251</v>
      </c>
      <c r="D547" t="str">
        <f t="shared" si="8"/>
        <v>52356 OPĆINSKO GRAĐANSKO DRŽAVNO ODVJETNIŠTVO U ZAGREBU</v>
      </c>
      <c r="E547" t="s">
        <v>4387</v>
      </c>
      <c r="F547" t="s">
        <v>2840</v>
      </c>
      <c r="G547" t="s">
        <v>3641</v>
      </c>
      <c r="I547" s="116"/>
    </row>
    <row r="548" spans="1:9" ht="15" customHeight="1">
      <c r="A548">
        <v>52469</v>
      </c>
      <c r="B548" t="s">
        <v>3859</v>
      </c>
      <c r="C548" t="s">
        <v>3815</v>
      </c>
      <c r="D548" t="str">
        <f t="shared" si="8"/>
        <v>52469 Institut za vode Josip Juraj Strossmayer</v>
      </c>
      <c r="E548" t="s">
        <v>3860</v>
      </c>
      <c r="F548" t="s">
        <v>3861</v>
      </c>
      <c r="G548" t="s">
        <v>3641</v>
      </c>
      <c r="I548" s="116"/>
    </row>
    <row r="549" spans="1:9" ht="15" customHeight="1">
      <c r="A549">
        <v>52565</v>
      </c>
      <c r="B549" t="s">
        <v>4043</v>
      </c>
      <c r="C549" t="s">
        <v>3862</v>
      </c>
      <c r="D549" t="str">
        <f t="shared" si="8"/>
        <v>52565 SVEUČILIŠTE JOSIPA JURJA STROSSMAYERA U OSIJEKU, FAKULTET TURIZMA I RURALNOG RAZVOJA U POŽEGI</v>
      </c>
      <c r="E549" t="s">
        <v>3618</v>
      </c>
      <c r="F549" t="s">
        <v>2934</v>
      </c>
      <c r="G549" t="s">
        <v>3641</v>
      </c>
      <c r="I549" s="116"/>
    </row>
    <row r="550" spans="1:9" ht="15" customHeight="1">
      <c r="A550">
        <v>52645</v>
      </c>
      <c r="B550" t="s">
        <v>4153</v>
      </c>
      <c r="C550" t="s">
        <v>4045</v>
      </c>
      <c r="D550" t="str">
        <f t="shared" si="8"/>
        <v>52645 Hrvatski zavod za socijalni rad</v>
      </c>
      <c r="E550" t="s">
        <v>4154</v>
      </c>
      <c r="F550" t="s">
        <v>4155</v>
      </c>
      <c r="G550" t="s">
        <v>3641</v>
      </c>
      <c r="I550" s="116"/>
    </row>
    <row r="551" spans="1:9" ht="15" customHeight="1">
      <c r="A551">
        <v>52653</v>
      </c>
      <c r="B551" t="s">
        <v>4156</v>
      </c>
      <c r="C551" t="s">
        <v>4045</v>
      </c>
      <c r="D551" t="str">
        <f t="shared" si="8"/>
        <v>52653 Obiteljski centar</v>
      </c>
      <c r="E551" t="s">
        <v>4157</v>
      </c>
      <c r="F551" t="s">
        <v>4158</v>
      </c>
      <c r="G551" t="s">
        <v>3641</v>
      </c>
      <c r="I551" s="116"/>
    </row>
    <row r="552" spans="1:9" ht="15" customHeight="1">
      <c r="A552">
        <v>53919</v>
      </c>
      <c r="B552" t="s">
        <v>4044</v>
      </c>
      <c r="C552" t="s">
        <v>3862</v>
      </c>
      <c r="D552" t="str">
        <f t="shared" si="8"/>
        <v>53919 Sveučilište u Osijeku, Fakultet primijenjene matematike i informatike</v>
      </c>
      <c r="E552" t="s">
        <v>3619</v>
      </c>
      <c r="F552" t="s">
        <v>3620</v>
      </c>
      <c r="G552" t="s">
        <v>3641</v>
      </c>
      <c r="I552" s="116"/>
    </row>
    <row r="553" spans="1:9" ht="15" customHeight="1">
      <c r="A553">
        <v>53951</v>
      </c>
      <c r="B553" t="s">
        <v>3721</v>
      </c>
      <c r="C553" t="s">
        <v>3722</v>
      </c>
      <c r="D553" t="str">
        <f t="shared" si="8"/>
        <v>53951 SVEUČILIŠTE OBRANE I SIGURNOSTI Dr. FRANJO TUĐMAN</v>
      </c>
      <c r="E553" t="s">
        <v>3723</v>
      </c>
      <c r="F553" t="s">
        <v>3724</v>
      </c>
      <c r="G553" t="s">
        <v>3641</v>
      </c>
      <c r="I553" s="116"/>
    </row>
    <row r="554" spans="1:9" ht="15" customHeight="1">
      <c r="A554">
        <v>53960</v>
      </c>
      <c r="B554" t="s">
        <v>4388</v>
      </c>
      <c r="C554" t="s">
        <v>4251</v>
      </c>
      <c r="D554" t="str">
        <f t="shared" si="8"/>
        <v>53960 Centar za mirno rješavanje sporova</v>
      </c>
      <c r="E554" t="s">
        <v>4389</v>
      </c>
      <c r="F554" t="s">
        <v>4390</v>
      </c>
      <c r="G554" t="s">
        <v>3641</v>
      </c>
      <c r="I554" s="116"/>
    </row>
    <row r="555" spans="1:9" ht="15" customHeight="1">
      <c r="A555">
        <v>53978</v>
      </c>
      <c r="B555" t="s">
        <v>4159</v>
      </c>
      <c r="C555" t="s">
        <v>4045</v>
      </c>
      <c r="D555" t="str">
        <f t="shared" si="8"/>
        <v>53978 Centar za pružanje usluga u zajednici Međimurje</v>
      </c>
      <c r="E555" t="s">
        <v>4160</v>
      </c>
      <c r="F555" t="s">
        <v>4161</v>
      </c>
      <c r="G555" t="s">
        <v>3641</v>
      </c>
      <c r="I555" s="116"/>
    </row>
    <row r="556" spans="1:9" ht="15" customHeight="1">
      <c r="A556">
        <v>54108</v>
      </c>
      <c r="B556" t="s">
        <v>4162</v>
      </c>
      <c r="C556" t="s">
        <v>4045</v>
      </c>
      <c r="D556" t="str">
        <f t="shared" si="8"/>
        <v>54108 Dom za odrasle osobe Delnice</v>
      </c>
      <c r="E556" t="s">
        <v>4163</v>
      </c>
      <c r="F556" t="s">
        <v>4164</v>
      </c>
      <c r="G556" t="s">
        <v>3641</v>
      </c>
      <c r="I556" s="116"/>
    </row>
    <row r="557" spans="1:9" ht="15" customHeight="1">
      <c r="A557">
        <v>54149</v>
      </c>
      <c r="B557" t="s">
        <v>4165</v>
      </c>
      <c r="C557" t="s">
        <v>4045</v>
      </c>
      <c r="D557" t="str">
        <f t="shared" si="8"/>
        <v>54149 Akademija socijalne skrbi</v>
      </c>
      <c r="E557" t="s">
        <v>4166</v>
      </c>
      <c r="F557" t="s">
        <v>4167</v>
      </c>
      <c r="G557" t="s">
        <v>3641</v>
      </c>
      <c r="I557" s="116"/>
    </row>
    <row r="558" spans="1:9" ht="15" customHeight="1">
      <c r="A558">
        <v>54173</v>
      </c>
      <c r="B558" t="s">
        <v>3692</v>
      </c>
      <c r="C558" t="s">
        <v>3639</v>
      </c>
      <c r="D558" t="str">
        <f t="shared" si="8"/>
        <v>54173 MINISTARSTVO ZAŠTITE OKOLIŠA I ZELENE TRANZICIJE</v>
      </c>
      <c r="E558" t="s">
        <v>3693</v>
      </c>
      <c r="F558" t="s">
        <v>3694</v>
      </c>
      <c r="G558" t="s">
        <v>3641</v>
      </c>
      <c r="I558" s="116"/>
    </row>
    <row r="559" spans="1:9" ht="15" customHeight="1">
      <c r="A559">
        <v>54181</v>
      </c>
      <c r="B559" t="s">
        <v>3695</v>
      </c>
      <c r="C559" t="s">
        <v>3639</v>
      </c>
      <c r="D559" t="str">
        <f t="shared" si="8"/>
        <v>54181 MINISTARSTVO DEMOGRAFIJE I USELJENIŠTVA</v>
      </c>
      <c r="E559" t="s">
        <v>3696</v>
      </c>
      <c r="F559" t="s">
        <v>3697</v>
      </c>
      <c r="G559" t="s">
        <v>3641</v>
      </c>
      <c r="I559" s="116"/>
    </row>
    <row r="560" spans="1:9" ht="15" customHeight="1">
      <c r="I560" s="116"/>
    </row>
    <row r="561" spans="9:9" ht="15" customHeight="1">
      <c r="I561" s="116"/>
    </row>
    <row r="562" spans="9:9" ht="15" customHeight="1">
      <c r="I562" s="116"/>
    </row>
    <row r="563" spans="9:9" ht="15" customHeight="1">
      <c r="I563" s="116"/>
    </row>
    <row r="564" spans="9:9" ht="15" customHeight="1">
      <c r="I564" s="116"/>
    </row>
    <row r="565" spans="9:9" ht="15" customHeight="1">
      <c r="I565" s="116"/>
    </row>
    <row r="566" spans="9:9" ht="15" customHeight="1">
      <c r="I566" s="116"/>
    </row>
    <row r="567" spans="9:9" ht="15" customHeight="1">
      <c r="I567" s="116"/>
    </row>
    <row r="568" spans="9:9" ht="15" customHeight="1">
      <c r="I568" s="116"/>
    </row>
    <row r="569" spans="9:9" ht="15" customHeight="1">
      <c r="I569" s="116"/>
    </row>
    <row r="570" spans="9:9" ht="15" customHeight="1">
      <c r="I570" s="116"/>
    </row>
    <row r="571" spans="9:9" ht="15" customHeight="1">
      <c r="I571" s="116"/>
    </row>
    <row r="572" spans="9:9" ht="15" customHeight="1">
      <c r="I572" s="116"/>
    </row>
    <row r="573" spans="9:9" ht="15" customHeight="1">
      <c r="I573" s="116"/>
    </row>
    <row r="574" spans="9:9" ht="15" customHeight="1">
      <c r="I574" s="116"/>
    </row>
    <row r="575" spans="9:9" ht="15" customHeight="1">
      <c r="I575" s="116"/>
    </row>
    <row r="576" spans="9:9" ht="15" customHeight="1">
      <c r="I576" s="116"/>
    </row>
    <row r="577" spans="9:9" ht="15" customHeight="1">
      <c r="I577" s="116"/>
    </row>
    <row r="578" spans="9:9" ht="15" customHeight="1">
      <c r="I578" s="116"/>
    </row>
    <row r="579" spans="9:9" ht="15" customHeight="1">
      <c r="I579" s="116"/>
    </row>
    <row r="580" spans="9:9" ht="15" customHeight="1">
      <c r="I580" s="116"/>
    </row>
    <row r="581" spans="9:9" ht="15" customHeight="1">
      <c r="I581" s="116"/>
    </row>
    <row r="582" spans="9:9" ht="15" customHeight="1">
      <c r="I582" s="116"/>
    </row>
    <row r="583" spans="9:9" ht="15" customHeight="1">
      <c r="I583" s="116"/>
    </row>
    <row r="584" spans="9:9" ht="15" customHeight="1">
      <c r="I584" s="116"/>
    </row>
    <row r="585" spans="9:9" ht="15" customHeight="1">
      <c r="I585" s="116"/>
    </row>
    <row r="586" spans="9:9" ht="15" customHeight="1">
      <c r="I586" s="116"/>
    </row>
    <row r="587" spans="9:9" ht="15" customHeight="1">
      <c r="I587" s="116"/>
    </row>
    <row r="588" spans="9:9" ht="15" customHeight="1">
      <c r="I588" s="116"/>
    </row>
    <row r="589" spans="9:9" ht="15" customHeight="1">
      <c r="I589" s="116"/>
    </row>
    <row r="590" spans="9:9" ht="15" customHeight="1">
      <c r="I590" s="116"/>
    </row>
    <row r="591" spans="9:9" ht="15" customHeight="1">
      <c r="I591" s="116"/>
    </row>
    <row r="592" spans="9:9" ht="15" customHeight="1">
      <c r="I592" s="116"/>
    </row>
    <row r="593" spans="9:9" ht="15" customHeight="1">
      <c r="I593" s="116"/>
    </row>
    <row r="594" spans="9:9" ht="15" customHeight="1">
      <c r="I594" s="116"/>
    </row>
    <row r="595" spans="9:9" ht="15" customHeight="1">
      <c r="I595" s="116"/>
    </row>
    <row r="596" spans="9:9" ht="15" customHeight="1">
      <c r="I596" s="116"/>
    </row>
    <row r="597" spans="9:9" ht="15" customHeight="1">
      <c r="I597" s="116"/>
    </row>
    <row r="598" spans="9:9" ht="15" customHeight="1">
      <c r="I598" s="116"/>
    </row>
    <row r="599" spans="9:9" ht="15" customHeight="1">
      <c r="I599" s="116"/>
    </row>
    <row r="600" spans="9:9" ht="15" customHeight="1">
      <c r="I600" s="116"/>
    </row>
    <row r="601" spans="9:9" ht="15" customHeight="1">
      <c r="I601" s="116"/>
    </row>
    <row r="602" spans="9:9" ht="15" customHeight="1">
      <c r="I602" s="116"/>
    </row>
    <row r="603" spans="9:9" ht="15" customHeight="1">
      <c r="I603" s="116"/>
    </row>
    <row r="604" spans="9:9" ht="15" customHeight="1">
      <c r="I604" s="116"/>
    </row>
    <row r="605" spans="9:9" ht="15" customHeight="1">
      <c r="I605" s="116"/>
    </row>
    <row r="606" spans="9:9" ht="15" customHeight="1">
      <c r="I606" s="116"/>
    </row>
    <row r="607" spans="9:9" ht="15" customHeight="1">
      <c r="I607" s="116"/>
    </row>
    <row r="608" spans="9:9" ht="15" customHeight="1">
      <c r="I608" s="116"/>
    </row>
    <row r="609" spans="9:9" ht="15" customHeight="1">
      <c r="I609" s="116"/>
    </row>
    <row r="610" spans="9:9" ht="15" customHeight="1">
      <c r="I610" s="116"/>
    </row>
    <row r="611" spans="9:9" ht="15" customHeight="1">
      <c r="I611" s="116"/>
    </row>
    <row r="612" spans="9:9" ht="15" customHeight="1">
      <c r="I612" s="116"/>
    </row>
    <row r="613" spans="9:9" ht="15" customHeight="1">
      <c r="I613" s="116"/>
    </row>
    <row r="614" spans="9:9" ht="15" customHeight="1">
      <c r="I614" s="116"/>
    </row>
    <row r="615" spans="9:9" ht="15" customHeight="1">
      <c r="I615" s="116"/>
    </row>
    <row r="616" spans="9:9" ht="29.25" customHeight="1"/>
    <row r="687" spans="1:7" s="116" customFormat="1" ht="15" customHeight="1">
      <c r="A687"/>
      <c r="B687"/>
      <c r="C687"/>
      <c r="D687"/>
      <c r="E687"/>
      <c r="F687"/>
      <c r="G687"/>
    </row>
    <row r="688" spans="1:7" s="116" customFormat="1" ht="15" customHeight="1">
      <c r="A688"/>
      <c r="B688"/>
      <c r="C688"/>
      <c r="D688"/>
      <c r="E688"/>
      <c r="F688"/>
      <c r="G688"/>
    </row>
    <row r="689" spans="1:7" s="116" customFormat="1" ht="15" customHeight="1">
      <c r="A689"/>
      <c r="B689"/>
      <c r="C689"/>
      <c r="D689"/>
      <c r="E689"/>
      <c r="F689"/>
      <c r="G689"/>
    </row>
    <row r="690" spans="1:7" s="116" customFormat="1" ht="15" customHeight="1">
      <c r="A690"/>
      <c r="B690"/>
      <c r="C690"/>
      <c r="D690"/>
      <c r="E690"/>
      <c r="F690"/>
      <c r="G690"/>
    </row>
    <row r="691" spans="1:7" s="116" customFormat="1" ht="15" customHeight="1">
      <c r="A691"/>
      <c r="B691"/>
      <c r="C691"/>
      <c r="D691"/>
      <c r="E691"/>
      <c r="F691"/>
      <c r="G691"/>
    </row>
    <row r="692" spans="1:7" s="116" customFormat="1" ht="15" customHeight="1">
      <c r="A692"/>
      <c r="B692"/>
      <c r="C692"/>
      <c r="D692"/>
      <c r="E692"/>
      <c r="F692"/>
      <c r="G692"/>
    </row>
    <row r="693" spans="1:7" s="116" customFormat="1" ht="15" customHeight="1">
      <c r="A693"/>
      <c r="B693"/>
      <c r="C693"/>
      <c r="D693"/>
      <c r="E693"/>
      <c r="F693"/>
      <c r="G693"/>
    </row>
    <row r="694" spans="1:7" s="116" customFormat="1" ht="15" customHeight="1">
      <c r="A694"/>
      <c r="B694"/>
      <c r="C694"/>
      <c r="D694"/>
      <c r="E694"/>
      <c r="F694"/>
      <c r="G694"/>
    </row>
    <row r="695" spans="1:7" s="116" customFormat="1" ht="15" customHeight="1">
      <c r="A695"/>
      <c r="B695"/>
      <c r="C695"/>
      <c r="D695"/>
      <c r="E695"/>
      <c r="F695"/>
      <c r="G695"/>
    </row>
    <row r="696" spans="1:7" s="116" customFormat="1" ht="15" customHeight="1">
      <c r="A696"/>
      <c r="B696"/>
      <c r="C696"/>
      <c r="D696"/>
      <c r="E696"/>
      <c r="F696"/>
      <c r="G696"/>
    </row>
    <row r="697" spans="1:7" s="116" customFormat="1" ht="15" customHeight="1">
      <c r="A697"/>
      <c r="B697"/>
      <c r="C697"/>
      <c r="D697"/>
      <c r="E697"/>
      <c r="F697"/>
      <c r="G697"/>
    </row>
    <row r="698" spans="1:7" s="116" customFormat="1" ht="15" customHeight="1">
      <c r="A698"/>
      <c r="B698"/>
      <c r="C698"/>
      <c r="D698"/>
      <c r="E698"/>
      <c r="F698"/>
      <c r="G698"/>
    </row>
    <row r="699" spans="1:7" s="116" customFormat="1" ht="15" customHeight="1">
      <c r="A699"/>
      <c r="B699"/>
      <c r="C699"/>
      <c r="D699"/>
      <c r="E699"/>
      <c r="F699"/>
      <c r="G699"/>
    </row>
    <row r="701" spans="1:7" s="116" customFormat="1" ht="15" customHeight="1">
      <c r="A701"/>
      <c r="B701"/>
      <c r="C701"/>
      <c r="D701"/>
      <c r="E701"/>
      <c r="F701"/>
      <c r="G701"/>
    </row>
    <row r="702" spans="1:7" s="116" customFormat="1" ht="15" customHeight="1">
      <c r="A702"/>
      <c r="B702"/>
      <c r="C702"/>
      <c r="D702"/>
      <c r="E702"/>
      <c r="F702"/>
      <c r="G702"/>
    </row>
    <row r="703" spans="1:7" s="116" customFormat="1" ht="15" customHeight="1">
      <c r="A703"/>
      <c r="B703"/>
      <c r="C703"/>
      <c r="D703"/>
      <c r="E703"/>
      <c r="F703"/>
      <c r="G703"/>
    </row>
    <row r="704" spans="1:7" s="116" customFormat="1" ht="15" customHeight="1">
      <c r="A704"/>
      <c r="B704"/>
      <c r="C704"/>
      <c r="D704"/>
      <c r="E704"/>
      <c r="F704"/>
      <c r="G704"/>
    </row>
    <row r="705" spans="1:7" s="116" customFormat="1" ht="15" customHeight="1">
      <c r="A705"/>
      <c r="B705"/>
      <c r="C705"/>
      <c r="D705"/>
      <c r="E705"/>
      <c r="F705"/>
      <c r="G705"/>
    </row>
    <row r="706" spans="1:7" s="116" customFormat="1" ht="15" customHeight="1">
      <c r="A706"/>
      <c r="B706"/>
      <c r="C706"/>
      <c r="D706"/>
      <c r="E706"/>
      <c r="F706"/>
      <c r="G706"/>
    </row>
    <row r="707" spans="1:7" s="116" customFormat="1" ht="15" customHeight="1">
      <c r="A707"/>
      <c r="B707"/>
      <c r="C707"/>
      <c r="D707"/>
      <c r="E707"/>
      <c r="F707"/>
      <c r="G707"/>
    </row>
    <row r="708" spans="1:7" s="116" customFormat="1" ht="15" customHeight="1">
      <c r="A708"/>
      <c r="B708"/>
      <c r="C708"/>
      <c r="D708"/>
      <c r="E708"/>
      <c r="F708"/>
      <c r="G708"/>
    </row>
    <row r="709" spans="1:7" s="116" customFormat="1" ht="15" customHeight="1">
      <c r="A709"/>
      <c r="B709"/>
      <c r="C709"/>
      <c r="D709"/>
      <c r="E709"/>
      <c r="F709"/>
      <c r="G709"/>
    </row>
    <row r="710" spans="1:7" s="116" customFormat="1" ht="15" customHeight="1">
      <c r="A710"/>
      <c r="B710"/>
      <c r="C710"/>
      <c r="D710"/>
      <c r="E710"/>
      <c r="F710"/>
      <c r="G710"/>
    </row>
    <row r="711" spans="1:7" s="116" customFormat="1" ht="15" customHeight="1">
      <c r="A711"/>
      <c r="B711"/>
      <c r="C711"/>
      <c r="D711"/>
      <c r="E711"/>
      <c r="F711"/>
      <c r="G711"/>
    </row>
    <row r="712" spans="1:7" s="116" customFormat="1" ht="15" customHeight="1">
      <c r="A712"/>
      <c r="B712"/>
      <c r="C712"/>
      <c r="D712"/>
      <c r="E712"/>
      <c r="F712"/>
      <c r="G712"/>
    </row>
  </sheetData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Natalija Viher</cp:lastModifiedBy>
  <cp:lastPrinted>2024-11-26T08:33:50Z</cp:lastPrinted>
  <dcterms:created xsi:type="dcterms:W3CDTF">2018-09-10T07:36:17Z</dcterms:created>
  <dcterms:modified xsi:type="dcterms:W3CDTF">2024-12-20T08:24:54Z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